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9070" windowHeight="15750" activeTab="7"/>
  </bookViews>
  <sheets>
    <sheet name="BA" sheetId="1" r:id="rId1"/>
    <sheet name="TT" sheetId="2" r:id="rId2"/>
    <sheet name="TN" sheetId="3" r:id="rId3"/>
    <sheet name="NR" sheetId="4" r:id="rId4"/>
    <sheet name="ZA" sheetId="5" r:id="rId5"/>
    <sheet name="BB" sheetId="6" r:id="rId6"/>
    <sheet name="PO" sheetId="7" r:id="rId7"/>
    <sheet name="KE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6" i="8" l="1"/>
  <c r="C138" i="8"/>
  <c r="C207" i="7"/>
  <c r="C262" i="6"/>
  <c r="C290" i="5"/>
  <c r="C295" i="5"/>
  <c r="C148" i="3"/>
  <c r="C144" i="1"/>
  <c r="C120" i="7"/>
  <c r="C153" i="6"/>
  <c r="C87" i="3"/>
  <c r="C80" i="1"/>
  <c r="C58" i="7"/>
  <c r="C84" i="6"/>
  <c r="C49" i="4"/>
  <c r="C46" i="3"/>
  <c r="C46" i="1"/>
  <c r="C21" i="6"/>
  <c r="D135" i="2" l="1"/>
  <c r="C135" i="2"/>
  <c r="D137" i="2" s="1"/>
  <c r="E133" i="2"/>
  <c r="E44" i="2"/>
  <c r="E73" i="2"/>
  <c r="E79" i="2"/>
  <c r="C80" i="8" l="1"/>
  <c r="C143" i="3"/>
  <c r="C38" i="1"/>
  <c r="C18" i="8" l="1"/>
  <c r="C17" i="8"/>
  <c r="C21" i="7"/>
  <c r="C77" i="6"/>
  <c r="C76" i="6"/>
  <c r="C11" i="8"/>
  <c r="C17" i="7"/>
  <c r="C181" i="5"/>
  <c r="C87" i="5"/>
  <c r="C44" i="5"/>
  <c r="C81" i="5" s="1"/>
  <c r="C150" i="4"/>
  <c r="C60" i="4"/>
  <c r="C88" i="4" s="1"/>
  <c r="C43" i="4"/>
  <c r="C44" i="4" s="1"/>
  <c r="C10" i="4"/>
  <c r="C16" i="4" s="1"/>
  <c r="C81" i="3"/>
  <c r="C41" i="3"/>
  <c r="C11" i="3"/>
  <c r="C14" i="3" s="1"/>
  <c r="C186" i="5"/>
  <c r="C23" i="5"/>
  <c r="C144" i="4"/>
  <c r="C93" i="4"/>
  <c r="E23" i="2"/>
  <c r="E39" i="2" s="1"/>
  <c r="E12" i="2"/>
  <c r="E16" i="2" s="1"/>
  <c r="C149" i="1"/>
  <c r="C73" i="1"/>
  <c r="C12" i="1"/>
  <c r="E135" i="2" l="1"/>
  <c r="C78" i="6"/>
  <c r="C46" i="8"/>
</calcChain>
</file>

<file path=xl/sharedStrings.xml><?xml version="1.0" encoding="utf-8"?>
<sst xmlns="http://schemas.openxmlformats.org/spreadsheetml/2006/main" count="1783" uniqueCount="1376">
  <si>
    <t xml:space="preserve">Číslo trasy </t>
  </si>
  <si>
    <t xml:space="preserve">Názov trasy </t>
  </si>
  <si>
    <t xml:space="preserve">Počet KM v kraji </t>
  </si>
  <si>
    <t>BA KRAJ - ČERVENÉ</t>
  </si>
  <si>
    <t>001a</t>
  </si>
  <si>
    <t>Dunajská cyklistická cesta /modrá/</t>
  </si>
  <si>
    <t>003</t>
  </si>
  <si>
    <t>Malokarpatská cyklomagistrála (Plavecký Peter - Vysoká pri Morave)</t>
  </si>
  <si>
    <t>024</t>
  </si>
  <si>
    <t>Záhorská cyklomagistrála</t>
  </si>
  <si>
    <t>047</t>
  </si>
  <si>
    <t>Štefánikova cyklomagistrála (Koliba - Pezinská Baba - Sedlo pod Veterlínom)</t>
  </si>
  <si>
    <t>048</t>
  </si>
  <si>
    <t>Vinohradnícka magistrála (Pezinok - Vinosady - Modra)</t>
  </si>
  <si>
    <t>Vinohradnícka magistrála (Rača-Svätý Jur(Šúr))</t>
  </si>
  <si>
    <t>EV-13</t>
  </si>
  <si>
    <t>EuroVelo 13</t>
  </si>
  <si>
    <t>EV-6</t>
  </si>
  <si>
    <t>EuroVelo 6 (Prístavný most - Hamuliakovo)</t>
  </si>
  <si>
    <t>EuroVelo 6 (Berg - Rajka)</t>
  </si>
  <si>
    <t xml:space="preserve">Spolu </t>
  </si>
  <si>
    <t>BA KRAJ - MODRÉ</t>
  </si>
  <si>
    <t>Ružinovská tangenta (Prístavný most - Ružinov)</t>
  </si>
  <si>
    <t>Senica – Studienka - Malacky</t>
  </si>
  <si>
    <t>Šenkvice - Modra - Zochova chata - Kuchyňa</t>
  </si>
  <si>
    <t>Dúbravská Radiála (Nový most - Dúbravka)</t>
  </si>
  <si>
    <t>Lamač - Železná studienka</t>
  </si>
  <si>
    <t>Green Bike Tour</t>
  </si>
  <si>
    <t>Pekná cesta - Spariská - Marianka</t>
  </si>
  <si>
    <t>Harmónia (Modra) - Zumberg - Pezinok</t>
  </si>
  <si>
    <t>Cykloturistický okruh Šalaperská hora</t>
  </si>
  <si>
    <t>Cerová dráha (Hrubý Drieňovec - Malý Slaví - Údolie Vydrice)</t>
  </si>
  <si>
    <t>Devínska Nová Ves - Dúbravská Hlavica - Karlova Ves</t>
  </si>
  <si>
    <t>Senec - Jelka</t>
  </si>
  <si>
    <t xml:space="preserve">Trail Krivé Jarky </t>
  </si>
  <si>
    <t>Plavecký Mikuláš - Smolenice - Trstín (úsek Plavecký Mikuláš - Sedlo pod Veterlínom)</t>
  </si>
  <si>
    <t>Trnava - Doľany - Majdán</t>
  </si>
  <si>
    <t>2204a</t>
  </si>
  <si>
    <t>Zabité - Rybáreň</t>
  </si>
  <si>
    <t>Senec - Veľký Grob - Voderady</t>
  </si>
  <si>
    <t>Spolu</t>
  </si>
  <si>
    <t>BA KRAJ - MODRÉ NÁUČNÉ</t>
  </si>
  <si>
    <t>N2001</t>
  </si>
  <si>
    <t>Most Lafranconi - hr. pr. Berg - Petržalka, Zadné lúky</t>
  </si>
  <si>
    <t>N2002</t>
  </si>
  <si>
    <t>SacraVelo</t>
  </si>
  <si>
    <t>BA KRAJ - ZELENÉ</t>
  </si>
  <si>
    <t>Moravská cyklistická cesta</t>
  </si>
  <si>
    <t>Harmónia (Modra) - Červený Kameň</t>
  </si>
  <si>
    <t>Mariánska cyklocesta (Devínska Nová Ves - Marianka)</t>
  </si>
  <si>
    <t>Stupavský okruh</t>
  </si>
  <si>
    <t>Lozorno - Košarisko - Sedmička</t>
  </si>
  <si>
    <t>Račianska radiála (žst. Vinohrady – Pekná cesta – Rača, námestie)</t>
  </si>
  <si>
    <t>Popri Chorvátskom ramene (Bosákova ul. - ČOV)</t>
  </si>
  <si>
    <t>Senec - Bernolákovo - Ivanka pri Dunaji - Mohyla M.R.Štefánika</t>
  </si>
  <si>
    <t>Vrakuňa – Most pri Bratislave – Malinovo - Tomášov</t>
  </si>
  <si>
    <t>Devín - Dúbravská Hlavica - Dúbravka</t>
  </si>
  <si>
    <t>Pod Devínskou Kobylou - Dúbravska Hlavica</t>
  </si>
  <si>
    <t>Pod Kráľovým vrchom - Švábsky vrch</t>
  </si>
  <si>
    <t>Rača - Biely Kríž</t>
  </si>
  <si>
    <t>Okruh Senec</t>
  </si>
  <si>
    <t>Singletrack Vydrica</t>
  </si>
  <si>
    <t>Pezinok - Limbach - Svätý Jur</t>
  </si>
  <si>
    <t>Trstín - Modra</t>
  </si>
  <si>
    <t>Šúrovce - Trnava - Častá</t>
  </si>
  <si>
    <t>N5001</t>
  </si>
  <si>
    <t>Náučný cykloturistický chodník okolím Perneka</t>
  </si>
  <si>
    <t>BA KRAJ - ZELENÉ NÁUČNÉ</t>
  </si>
  <si>
    <t>BA KRAJ - ŽLTÉ</t>
  </si>
  <si>
    <t>Devínske jazero - spojka cyklotrás EV-13 a 024</t>
  </si>
  <si>
    <t>Gajary – spojka cyklotrás EV-13 a 024</t>
  </si>
  <si>
    <t>Malé Leváre – spojka cyklotrás EV-13 a 024</t>
  </si>
  <si>
    <t>Popod Modru</t>
  </si>
  <si>
    <t>Limbach - Tri Kamenné Kopce - Slnečné údolie</t>
  </si>
  <si>
    <t>Senec - Pezinok - Tri Bresty</t>
  </si>
  <si>
    <t>Borinka - Marianka - Malinský vrch - Malý Slavín</t>
  </si>
  <si>
    <t>Devínske jazero - Marianka</t>
  </si>
  <si>
    <t>Odbočka Čunovo</t>
  </si>
  <si>
    <t>Záhorská Bystrica - Hrubá Pleš</t>
  </si>
  <si>
    <t>prepojenie Bernolákovo (Štrkovka) - Bernolákovo (Čierna Voda)</t>
  </si>
  <si>
    <t>Lamač - Druhý kameňolom</t>
  </si>
  <si>
    <t>Pekná cesta - Slalomka</t>
  </si>
  <si>
    <t>Singletrack pod Kamzíkom</t>
  </si>
  <si>
    <t>Stupava - Červený domček - Spálenisko</t>
  </si>
  <si>
    <t>Vojenská nemocnica - Snežienka</t>
  </si>
  <si>
    <t>Figaro - Kamzík</t>
  </si>
  <si>
    <t>Medené Hámre - Červený potok</t>
  </si>
  <si>
    <t>Pod Horvátkou - Silnického prameň</t>
  </si>
  <si>
    <t>Malý Slavín - Vypálenisko</t>
  </si>
  <si>
    <t>Somár - Pod Malým Javorníkom</t>
  </si>
  <si>
    <t>Dúbravka - Dúbravská Hlavica - Pod Devínskou Kobylou</t>
  </si>
  <si>
    <t>Technické sklo - Pod Biele Skaly</t>
  </si>
  <si>
    <t>Devín - Nad Devínom</t>
  </si>
  <si>
    <t>Dúbravka - Jezuitské lesy</t>
  </si>
  <si>
    <t>Spojka pod Švábskym vrchom</t>
  </si>
  <si>
    <t>Trail Biely kríž (TBK1)</t>
  </si>
  <si>
    <t>Trail Biely kríž (TBK2)</t>
  </si>
  <si>
    <t>Trail Biely kríž (TBK3)</t>
  </si>
  <si>
    <t>Modra - Srnčí Vrch - Vinosady</t>
  </si>
  <si>
    <t>Vinosady - VN Zadný Šúr</t>
  </si>
  <si>
    <t>K Hvezdárni</t>
  </si>
  <si>
    <t>Harmónia (Modra) - Kamenný most</t>
  </si>
  <si>
    <t>Pilanské - Čermák - Kuchyňa (ŽSR)</t>
  </si>
  <si>
    <t>Na vyhliadku Gutnáre</t>
  </si>
  <si>
    <t>Farma pod Gaštankou</t>
  </si>
  <si>
    <t>Spojka na Hornú ulicu</t>
  </si>
  <si>
    <t>Cez Letohrádky</t>
  </si>
  <si>
    <t>Pri hradbách</t>
  </si>
  <si>
    <t>Nový Svet - okruh</t>
  </si>
  <si>
    <t>Pezinok - Suchý vrch (okruh)</t>
  </si>
  <si>
    <t>Trail Slalomka</t>
  </si>
  <si>
    <t>Kostolná pri Dunaji - Nová Dedinka - Senec</t>
  </si>
  <si>
    <t>Senec - Bernolákovo</t>
  </si>
  <si>
    <t>Senec - Boldog - Reca</t>
  </si>
  <si>
    <t>Okruh Veľkobielské jazero</t>
  </si>
  <si>
    <t>Kráľová pri Senci (Pri Čiernej vode)</t>
  </si>
  <si>
    <t>8049a</t>
  </si>
  <si>
    <t>Pezinská baba (okruh 1)</t>
  </si>
  <si>
    <t>8049b</t>
  </si>
  <si>
    <t>Pezinská baba (okruh 2)</t>
  </si>
  <si>
    <t>8049c</t>
  </si>
  <si>
    <t>Pezinská baba (okruh 3)</t>
  </si>
  <si>
    <t>Rusovce (Gerulata) - EuroVelo 6</t>
  </si>
  <si>
    <t>Sološnica,ŽSR – Sklená Huta</t>
  </si>
  <si>
    <t>Píla - Červený Kameň - Častá</t>
  </si>
  <si>
    <t>N8001</t>
  </si>
  <si>
    <t>Most pri Kráľovej pri Senci</t>
  </si>
  <si>
    <t>BA KRAJ - ŽLTÉ NÁUČNÉ</t>
  </si>
  <si>
    <t>TT KRAJ - ČERVENÉ</t>
  </si>
  <si>
    <t>TT KRAJ - MODRÉ</t>
  </si>
  <si>
    <t>TT KRAJ - ZELENÉ</t>
  </si>
  <si>
    <t>TT KRAJ - ZELENÉ NÁUČNÉ</t>
  </si>
  <si>
    <t>TT KRAJ - ŽLTÉ</t>
  </si>
  <si>
    <t>Dunajská cyklistická cesta (Čunovo - Vodné dielo Gabčíkovo) /modrá/</t>
  </si>
  <si>
    <t>002</t>
  </si>
  <si>
    <t>Vážska cyklomagistrála (Hlohovec - Horná Streda)</t>
  </si>
  <si>
    <t>Vážska cyklomagistrála (Horný Čepeň - Sereď - Kaskády)</t>
  </si>
  <si>
    <t>Malokarpatská cyklomagistrála (Očkov - Plavecký Peter)</t>
  </si>
  <si>
    <t>004</t>
  </si>
  <si>
    <t>022</t>
  </si>
  <si>
    <t>Kopaničiarska cyklomagistrála (Prietrž, Horný Deberník - Senica)</t>
  </si>
  <si>
    <t>024a</t>
  </si>
  <si>
    <t>Spojka na Baťov kanál</t>
  </si>
  <si>
    <t>043</t>
  </si>
  <si>
    <t>Hrebeňom Považského Inovca (Sedlo pod Kostolným vrchom - Havran rázc.)</t>
  </si>
  <si>
    <t>044</t>
  </si>
  <si>
    <t>Okolo Považského Inovca</t>
  </si>
  <si>
    <t>Štefánikova cyklomagistrála</t>
  </si>
  <si>
    <t>EuroVelo 6</t>
  </si>
  <si>
    <t>Plavecký Mikuláš - Smolenice - Trstín</t>
  </si>
  <si>
    <t>Brezová pod Bradlom - Nad Chvojnicou</t>
  </si>
  <si>
    <t>Baťov kanál - Skalica - Tlstá hora - Nad Chvojnicou</t>
  </si>
  <si>
    <t>Trnava - Dobrá Voda - Trnava</t>
  </si>
  <si>
    <t>Zabité - Sklená Huta - Rybáreň</t>
  </si>
  <si>
    <t>Rieka Morava - Kopčiansky kanál - Holíč</t>
  </si>
  <si>
    <t>Okruh vinohradmi</t>
  </si>
  <si>
    <t>Okolo VN Kráľová</t>
  </si>
  <si>
    <t>Moravany nad Váhom - Výtoky - Gonove Lazy - Nová Lehota</t>
  </si>
  <si>
    <t>Po stopách vodných mlynov</t>
  </si>
  <si>
    <t>Šintava - Hlohovec</t>
  </si>
  <si>
    <t>Hlohovec - Piešťany - Beckov - Nemšová (Hlohovec - Ducové)</t>
  </si>
  <si>
    <t>Hrachovište - Brezová pod Bradlom - Jablonica - Plavecký Peter</t>
  </si>
  <si>
    <t xml:space="preserve">Lakšárska Nová Ves - Šaštín-Stráže </t>
  </si>
  <si>
    <t>Skalica (Vinohrady) - Kátov</t>
  </si>
  <si>
    <t>Bresty - Unín - kataster Radošovce</t>
  </si>
  <si>
    <t>Moravský Svätý Ján – Kúty - Brodské</t>
  </si>
  <si>
    <t>Hať Drahovce</t>
  </si>
  <si>
    <t>Veľký skalický ohruh</t>
  </si>
  <si>
    <t>Baťov kanál - Prístav - Skalické rybníky</t>
  </si>
  <si>
    <t>Okruh Horné Otrokovce</t>
  </si>
  <si>
    <t>Okruh okolo Serede</t>
  </si>
  <si>
    <t>Sereď - Hlohovec</t>
  </si>
  <si>
    <t>Hubina - Gonove Lazy - Horáreň Modrová</t>
  </si>
  <si>
    <t>Katarínka</t>
  </si>
  <si>
    <t>Jablonica - Pod Chripcom</t>
  </si>
  <si>
    <t>Smolenice - Pod Veterlínom</t>
  </si>
  <si>
    <t>Okočský Okruh</t>
  </si>
  <si>
    <t>Brezová pod Bradlom - Myjava - Vrbovce - Senica</t>
  </si>
  <si>
    <t>Belanskovci - Podbranč</t>
  </si>
  <si>
    <t>N5201</t>
  </si>
  <si>
    <t>Skalická vinárska cesta</t>
  </si>
  <si>
    <t>Ducové-Hradisko</t>
  </si>
  <si>
    <t>CLO - Brodské - Gbely - Petrova Ves - Štefanov - Unín</t>
  </si>
  <si>
    <t>Šaštín Stráže - Tomky - Hrabovec</t>
  </si>
  <si>
    <t xml:space="preserve">rieka Morava - Kopčany </t>
  </si>
  <si>
    <t>Hodonín (CZ/SK) - Holíčsky háj</t>
  </si>
  <si>
    <t>Kalaštov- Šajd. Humence - Smrdáky kat.</t>
  </si>
  <si>
    <t>Skalica - clo Sudoměřice</t>
  </si>
  <si>
    <t>Lančár - Malá Klenová</t>
  </si>
  <si>
    <t>8210a</t>
  </si>
  <si>
    <t>Lančársky kostolík</t>
  </si>
  <si>
    <t>Kátlovce - Brezová pod Bradlom</t>
  </si>
  <si>
    <t>Buková - Cerová</t>
  </si>
  <si>
    <t>Košolná - Dolné Orešany - Boleráz</t>
  </si>
  <si>
    <t>Ružindol - Matildin Dvor</t>
  </si>
  <si>
    <t>Trnava, Š.Moyzesa - Železničná stanica</t>
  </si>
  <si>
    <t>Majdán - Horné Orešany - Dolné Orešany</t>
  </si>
  <si>
    <t>Jablonica - horáreň Suchánka</t>
  </si>
  <si>
    <t>Skalica - námestie - Perúnska lúka</t>
  </si>
  <si>
    <t>Zlatnícka dolina - Vodná nádrž Mlýnky</t>
  </si>
  <si>
    <t>Kopečnica - Mokrý Háj</t>
  </si>
  <si>
    <t>Mokrý Háj - Vinohrady</t>
  </si>
  <si>
    <t>Vrádište - vinohrady</t>
  </si>
  <si>
    <t>Vinohrady - Záhorská cyklomagistrála</t>
  </si>
  <si>
    <t>Nad Zlatníckou dolinou - Zlatnícka dolina - Veľký Skalický okruh</t>
  </si>
  <si>
    <t>Okruh nad Sudoměřickým potokom</t>
  </si>
  <si>
    <t>Spojka na Troch kopcoch</t>
  </si>
  <si>
    <t>Šmatlavé uhlisko - osada Mlýnky (CZ)</t>
  </si>
  <si>
    <t>Radošovce - Chropov - nad Chvojnicou</t>
  </si>
  <si>
    <t>Okolo Váhu Sereď - Stredný Čepeň</t>
  </si>
  <si>
    <t>Okolo Váhu v Dolnej Strede</t>
  </si>
  <si>
    <t>Šoporňa hrádza - Dvorníky - Borody</t>
  </si>
  <si>
    <t>Veľký Meder - Kľúčovec - EuroVelo 6</t>
  </si>
  <si>
    <t>Spojka Piešťany - Havran</t>
  </si>
  <si>
    <t>Vodná nádrž Striebornica - Striebornica</t>
  </si>
  <si>
    <t>Kúpeľný ostrov - Banka - Ahoj - Havran</t>
  </si>
  <si>
    <t>Bojková - Rozbehy</t>
  </si>
  <si>
    <t>Starý Háj - Tomášikovo</t>
  </si>
  <si>
    <t>Galanta - VN Kráľová</t>
  </si>
  <si>
    <t>Odbočka Néhmetov mlyn</t>
  </si>
  <si>
    <t>Blatná na Ostrove - Horný Bar, Šuľany - EuroVelo 6</t>
  </si>
  <si>
    <t>Šamorín - Čilistov - EuroVelo 6</t>
  </si>
  <si>
    <t>Brezová pod Bradlom - Prietrž - Branč</t>
  </si>
  <si>
    <t>TN KRAJ - ŽLTÉ</t>
  </si>
  <si>
    <t>TN KRAJ - ZELENÉ NÁUČNÉ</t>
  </si>
  <si>
    <t>TN KRAJ - ZELENÉ</t>
  </si>
  <si>
    <t>TN KRAJ - MODRÉ</t>
  </si>
  <si>
    <t>TN KRAJ - ČERVENÉ</t>
  </si>
  <si>
    <t>NR KRAJ - ČERVENÉ</t>
  </si>
  <si>
    <t>NR KRAJ - MODRÉ</t>
  </si>
  <si>
    <t>NR KRAJ - ZELENÉ</t>
  </si>
  <si>
    <t>NR KRAJ - ZELENÉ NÁUČNÉ</t>
  </si>
  <si>
    <t>NR KRAJ - ŽLTÉ</t>
  </si>
  <si>
    <t>NR KRAJ - ŽLTÉ NÁUČNÉ</t>
  </si>
  <si>
    <t>ZA KRAJ - ŽLTÉ</t>
  </si>
  <si>
    <t>ZA KRAJ - ZELENÉ NÁUČNÉ</t>
  </si>
  <si>
    <t>ZA KRAJ - ZELENÉ</t>
  </si>
  <si>
    <t>ZA KRAJ - MODRÉ NÁUČNÉ</t>
  </si>
  <si>
    <t>ZA KRAJ - MODRÉ</t>
  </si>
  <si>
    <t>ZA KRAJ - ČERVENÉ</t>
  </si>
  <si>
    <t>BB KRAJ - ČERVENÉ</t>
  </si>
  <si>
    <t>BB KRAJ - MODRÉ</t>
  </si>
  <si>
    <t>BB KRAJ - ZELENÉ</t>
  </si>
  <si>
    <t>BB KRAJ - ŽLTÉ</t>
  </si>
  <si>
    <t>PO  KRAJ - ŽLTÉ</t>
  </si>
  <si>
    <t>PO KRAJ - ZELENÉ</t>
  </si>
  <si>
    <t>PO  KRAJ - MODRÉ</t>
  </si>
  <si>
    <t>PO KRAJ - ČERVENÉ</t>
  </si>
  <si>
    <t>KE KRAJ - ČERVENÉ</t>
  </si>
  <si>
    <t>KE  KRAJ - MODRÉ</t>
  </si>
  <si>
    <t>KE KRAJ - ZELENÉ</t>
  </si>
  <si>
    <t>KE  KRAJ - ŽLTÉ</t>
  </si>
  <si>
    <t>KE KRAJ - ŽLTÉ NÁUČNÉ</t>
  </si>
  <si>
    <t>Vážska cyklomagistrála (Horná Streda - Plevník-Drienové)</t>
  </si>
  <si>
    <t>Malokarpatskácyklomagistrála (Nové Mesto nad Váhom -Očkov)</t>
  </si>
  <si>
    <t>019</t>
  </si>
  <si>
    <t>Ponitrianska cyklomagistrála</t>
  </si>
  <si>
    <t>020</t>
  </si>
  <si>
    <t>Naprieč Inovcom (Nová Bošáca - Horáreň Janiš)</t>
  </si>
  <si>
    <t>Kopaničiarska CM (Považany - Prietrž, Horný Deberník)</t>
  </si>
  <si>
    <t>026</t>
  </si>
  <si>
    <t>Rajecká cyklomagistrála</t>
  </si>
  <si>
    <t>Hrebeňom Považského Inovca (Trenčín - Chata pod Inovcom - Bezovec)</t>
  </si>
  <si>
    <t xml:space="preserve">044 </t>
  </si>
  <si>
    <t>Okolo Považského Inovca (Piešťany - Kálnica - Mníchová Lehota - Dubodiel - Kulháň)</t>
  </si>
  <si>
    <t>049</t>
  </si>
  <si>
    <t>Tribečská hrebeňovka (Javorový vrch - Pod Veľkou Osrtou)</t>
  </si>
  <si>
    <t>053</t>
  </si>
  <si>
    <t>Javornícka magistrála</t>
  </si>
  <si>
    <t>Okruh Duchonka</t>
  </si>
  <si>
    <t>Hlohovec - Piešťany - Beckov - Nemšová (Ducové - Nemšová)</t>
  </si>
  <si>
    <t>Bolešov - Trenčianska Teplá</t>
  </si>
  <si>
    <t>Považská Bystrica - Domaniža</t>
  </si>
  <si>
    <t>Považská Bystrica - Považská Teplá</t>
  </si>
  <si>
    <t>Prečín-Predmier</t>
  </si>
  <si>
    <t>Udiča - Podvažie</t>
  </si>
  <si>
    <t>Bojnický okruh</t>
  </si>
  <si>
    <t>Okruh Partizánske - Vrchhora</t>
  </si>
  <si>
    <t>Okruh Hrádockou Dolinou</t>
  </si>
  <si>
    <t>Tuchyňa - Zápechová</t>
  </si>
  <si>
    <t>Okruh Brestovec - Stará Myjava</t>
  </si>
  <si>
    <t>Kálnica - Chata pod Inovcom - Dubodiel (Kálnica - Chata pod Inovcom)</t>
  </si>
  <si>
    <t>Stará Turá - Topolecká - Nová Lhota (CZ)</t>
  </si>
  <si>
    <t>Penhýbel - Vtáčnik</t>
  </si>
  <si>
    <t>Cyklookruh Žiar (Sklené - Budiš - Sklené)</t>
  </si>
  <si>
    <t>Turčianske Teplice - Remata</t>
  </si>
  <si>
    <t>Topoľčianky - Skýcov - Vrchhora</t>
  </si>
  <si>
    <t>Bojná - Nová Lehota</t>
  </si>
  <si>
    <t>Krnča - Pod Javorovým vrchom - Pod Mišovým vrchom - Krnča</t>
  </si>
  <si>
    <t>Váh - Trenčianska Teplá - Homôlka - Valaská Belá</t>
  </si>
  <si>
    <t>5302a</t>
  </si>
  <si>
    <t>Odbočka k rozhľadni Poľana</t>
  </si>
  <si>
    <t>Dolné Srnie - Stará Turá - Papraď</t>
  </si>
  <si>
    <t>Hrádok - Tematín - Ihelník - Hrádok</t>
  </si>
  <si>
    <t>Bohunice - Krivoklát - Bolešov</t>
  </si>
  <si>
    <t>Dohňany - rozhľadňa na Tlstej Hore - Horná Breznica</t>
  </si>
  <si>
    <t>Záskalie - Podmanín</t>
  </si>
  <si>
    <t>Chata Súľov - Vrchteplá</t>
  </si>
  <si>
    <t>Udiča - Jasenica</t>
  </si>
  <si>
    <t>Čelkova Lehota - Riedka - Mojtín</t>
  </si>
  <si>
    <t>Kohútka - Lúky</t>
  </si>
  <si>
    <t>Cyklookruh Medzihorím</t>
  </si>
  <si>
    <t>Remata - horský hotel Remata</t>
  </si>
  <si>
    <t>Rokošská radiála /Prievidza - Kšinná/</t>
  </si>
  <si>
    <t>Žiarska radiála (Prievidza - Kanie pysky - Štyri Chotáre)</t>
  </si>
  <si>
    <t>Cígeľská spojka</t>
  </si>
  <si>
    <t>Na Ostrý vrch</t>
  </si>
  <si>
    <t>Bátoričkin cyklookruh</t>
  </si>
  <si>
    <t>Podlipovec - Podkylava</t>
  </si>
  <si>
    <t>Horná Maríková (Modlatín) - Kurajovci - Stolečné - sedlo Dohán</t>
  </si>
  <si>
    <t>Beckov - Kulháň</t>
  </si>
  <si>
    <t>N5301</t>
  </si>
  <si>
    <t>Po stopách histórie (TN hrad - Brezina - Starý železničný most)</t>
  </si>
  <si>
    <t>Spojka pod Panskou Javorinou</t>
  </si>
  <si>
    <t>Dolné Sŕnie - Mnešice - Vážska CM</t>
  </si>
  <si>
    <t>Trenčianska Teplá - Nová Dubnica</t>
  </si>
  <si>
    <t>Priepasné - Košariská</t>
  </si>
  <si>
    <t>Topolecká - Podkozince - Veľká Javorina (Holubyho chata)</t>
  </si>
  <si>
    <t>Pruské - Vršatské Podhradie - Červený Kameň</t>
  </si>
  <si>
    <t>8307a</t>
  </si>
  <si>
    <t>Odbočka k hradu Vršatec</t>
  </si>
  <si>
    <t>Lednické Rovne - Zubák-Majere</t>
  </si>
  <si>
    <t>Spojka na magistrále Naprieč Inovcom</t>
  </si>
  <si>
    <t>Podskalie - Podstráž</t>
  </si>
  <si>
    <t>Orlové - Hradište</t>
  </si>
  <si>
    <t>Dolná Mariková - Besné</t>
  </si>
  <si>
    <t>Dolná Mariková - Kátlina</t>
  </si>
  <si>
    <t>Horná Mariková - Máčkovci</t>
  </si>
  <si>
    <t>Horná Mariková - Bahno</t>
  </si>
  <si>
    <t>Príles - Dubnica</t>
  </si>
  <si>
    <t>Pravnianska radiála</t>
  </si>
  <si>
    <t>Hradecká radiála</t>
  </si>
  <si>
    <t>Chvojnická spojka</t>
  </si>
  <si>
    <t>8323a</t>
  </si>
  <si>
    <t xml:space="preserve">Odbočka Čavoj </t>
  </si>
  <si>
    <t>Chalmovská spojka</t>
  </si>
  <si>
    <t>Odbočka Chvojnica - centrum</t>
  </si>
  <si>
    <t>Odbočka Kamenec</t>
  </si>
  <si>
    <t>St. Myjava- Sovinec</t>
  </si>
  <si>
    <t>Záskalie - Kostolec</t>
  </si>
  <si>
    <t>Priepasné - Jandova dolina</t>
  </si>
  <si>
    <t>Odbočka Gazdovský dvor</t>
  </si>
  <si>
    <t>Beckovský okruh</t>
  </si>
  <si>
    <t>Kálnica - Bohušova studnička - Hrebeňom Považského Inovca</t>
  </si>
  <si>
    <t>Polámaný vrch - Kálnická dolina</t>
  </si>
  <si>
    <t>Obchádzka hrebeňa (Vtáči Vŕšok - Šúšava)</t>
  </si>
  <si>
    <t>Partizánske - Veľké Uherce - Oslany</t>
  </si>
  <si>
    <t>Okruh Kostolné - Dubník</t>
  </si>
  <si>
    <t>Vlkov - Stolečné</t>
  </si>
  <si>
    <t>Spojka na Hrebeňovku Javorníkov</t>
  </si>
  <si>
    <t>Čertov - Papajské sedlo</t>
  </si>
  <si>
    <t>Kamenná Horáreň - Sedlo pod Skalinami</t>
  </si>
  <si>
    <t>Stará Lehota, Nový Majer - spojka</t>
  </si>
  <si>
    <t>Brezová pod Bradlom - Mohyla M.R.Štefánika</t>
  </si>
  <si>
    <t>Vrbovce - Tri Kamenne</t>
  </si>
  <si>
    <t>Súľov-Vrchteplá</t>
  </si>
  <si>
    <t>Sedlo pri kríži Marek-Bodiná</t>
  </si>
  <si>
    <t>Vážska cyklomagistrála (Kaskády - Šaľa)</t>
  </si>
  <si>
    <t>Vážska cyklomagistrála (Šaľa - Kolárovo)</t>
  </si>
  <si>
    <t>Vážska cyklomagistrála (Kolárovo - Komárno)</t>
  </si>
  <si>
    <t>010</t>
  </si>
  <si>
    <t>Pohronská cyklomagistrála (Tlmače - Starý Tekov - Jur nad Hronom)</t>
  </si>
  <si>
    <t>Naprieč Inovcom (Horáreň Janiš - Topoľčany)</t>
  </si>
  <si>
    <t>Hrebeňom Považského Inovca</t>
  </si>
  <si>
    <t>045</t>
  </si>
  <si>
    <t>Požitavská cyklomagistrála</t>
  </si>
  <si>
    <t>Požitavská cyklomagistrála (Slepčany - Úľany nad Žitavou)</t>
  </si>
  <si>
    <t>Tribečská hrebeňovka</t>
  </si>
  <si>
    <t>052</t>
  </si>
  <si>
    <t>Cyklomagistrála Dr. Téryho</t>
  </si>
  <si>
    <t>Veľký okruh Mikroregiónu Termál</t>
  </si>
  <si>
    <t>Podhájska - Radava - Podhájska</t>
  </si>
  <si>
    <t>Nitra - Rišňovce</t>
  </si>
  <si>
    <t>Zlaté Moravce - Topoľčianky - Hrušov (hrad) - Skýcov</t>
  </si>
  <si>
    <t>Okruh Zlaté Moravce - Zlatno - Ladice - Zlaté Moravce</t>
  </si>
  <si>
    <t>Kovárce - popod Veľký a Malý Tribeč</t>
  </si>
  <si>
    <t>Dražovce - Štitáre</t>
  </si>
  <si>
    <t>Na Panskú Javorinu (Panská Javorina - Dolné Zľavy)</t>
  </si>
  <si>
    <t>Číčov - Malé Kosihy</t>
  </si>
  <si>
    <t>Šahanský okruh</t>
  </si>
  <si>
    <t>Kamenica nad Hronom - Chľaba - Salka</t>
  </si>
  <si>
    <t>Uhliská - Pukanec</t>
  </si>
  <si>
    <t>Dolné Lefantovce - Remitáž - Jelenec</t>
  </si>
  <si>
    <t>Vieska nad Žitavou - Tlmače</t>
  </si>
  <si>
    <t>Okruh Dolné Krškany - Branč - Poľný Kesov - Cabaj-Čápor</t>
  </si>
  <si>
    <t>Hrušovská trasa</t>
  </si>
  <si>
    <t>Duchonka - CM Naprieč Považským Inovcom</t>
  </si>
  <si>
    <t>Veľké Lovce - Čechy (spojka)</t>
  </si>
  <si>
    <t>Dolný Ohaj okruh</t>
  </si>
  <si>
    <t>Maňa - Trávnica</t>
  </si>
  <si>
    <t>Topoľčianky -  Skýcov - Vrchhora</t>
  </si>
  <si>
    <t>Žirany - Pod Dlhou Skalou - Pod Meškovým vrchom</t>
  </si>
  <si>
    <t>Oponice - Babova dolina</t>
  </si>
  <si>
    <t>Nitra - Báb</t>
  </si>
  <si>
    <t>Odbočka Patince</t>
  </si>
  <si>
    <t>Oponice - Nad Červeným krížom</t>
  </si>
  <si>
    <t>Nitra (Kláštorská) - Nitrianske Hrnčiarovce</t>
  </si>
  <si>
    <t>Podhorany, Mechenice - Ľudovítová</t>
  </si>
  <si>
    <t>Sľažany - Zlatno - Solčany</t>
  </si>
  <si>
    <t>Machulince - Topoľčianky - Zubria Obora - Zlaté Moravce</t>
  </si>
  <si>
    <t>Malá Lehota - Penhýbel</t>
  </si>
  <si>
    <t>Jedľové Kostoľany - Píla</t>
  </si>
  <si>
    <t>Spojka na Hôrke</t>
  </si>
  <si>
    <t>Komárno - Kolárovo - Komoča</t>
  </si>
  <si>
    <t>Levice - Horšianska dolina</t>
  </si>
  <si>
    <t>Nová Dedina - Žuhračka - Devičany</t>
  </si>
  <si>
    <t>Okruh okolo Drieňovej</t>
  </si>
  <si>
    <t>Paňa - Horný Vinodol</t>
  </si>
  <si>
    <t>Štrkovec - Močenok - Jarok (Biskupský háj)</t>
  </si>
  <si>
    <t>Tesáre - Farmárik - Tribeč</t>
  </si>
  <si>
    <t>N5101</t>
  </si>
  <si>
    <t>Okruh Zámockým parkom</t>
  </si>
  <si>
    <t>Topolčany - Izát</t>
  </si>
  <si>
    <t>Spojka Hul</t>
  </si>
  <si>
    <t>Dolný Ohaj - k meandrom</t>
  </si>
  <si>
    <t>Žitavský Luh</t>
  </si>
  <si>
    <t>Vinohrady</t>
  </si>
  <si>
    <t>Veľké Lovce - Podhájska</t>
  </si>
  <si>
    <t>Spojka na Veľký okruh Termál</t>
  </si>
  <si>
    <t>Okruh Trávnica</t>
  </si>
  <si>
    <t>Nitra - Rišňovce - Rumanová</t>
  </si>
  <si>
    <t>Spojka pod Pánskou Javorinou</t>
  </si>
  <si>
    <t>Moča - Moča múzeum</t>
  </si>
  <si>
    <t>Klížska Nemá</t>
  </si>
  <si>
    <t>Jedľové Kostoľany - Hostie</t>
  </si>
  <si>
    <t>Rekreačné stredisko Patince</t>
  </si>
  <si>
    <t>Slepčany - Zlaté Moravce</t>
  </si>
  <si>
    <t>Brehy - Pukanec</t>
  </si>
  <si>
    <t>Spojka nad Novou Lehotou</t>
  </si>
  <si>
    <t>Jabloňovce - Badaň</t>
  </si>
  <si>
    <t>Barohať - Pod Plieškou</t>
  </si>
  <si>
    <t>Zobor - Tribeč (Pod Meškovým vrchom - pod Tribečom - Pod Kobyliou)</t>
  </si>
  <si>
    <t>Solčany - Pod Táborom - Dekanova chata</t>
  </si>
  <si>
    <t>Paňa - Veľký Cetín</t>
  </si>
  <si>
    <t>Malý Cetín - Horná Hať</t>
  </si>
  <si>
    <t>Rázcestie na Bajtavu - Pri Troch Studničkách - jednosmerná</t>
  </si>
  <si>
    <t>Húšťavy - Kovarce</t>
  </si>
  <si>
    <t>Spojka Cabaj - Čápor</t>
  </si>
  <si>
    <t>Pod Brezinou</t>
  </si>
  <si>
    <t>Spojka pod Zoborom</t>
  </si>
  <si>
    <t>Odbočka Vápnik</t>
  </si>
  <si>
    <t>Eurovelo 6 - Mužla - Belá</t>
  </si>
  <si>
    <t>Spojka Duslo</t>
  </si>
  <si>
    <t>Komárno, Lapidárium - EuroVelo 6</t>
  </si>
  <si>
    <t>Odbočka k VN Lipovina</t>
  </si>
  <si>
    <t>Spojka Plášťovce</t>
  </si>
  <si>
    <t>N8101</t>
  </si>
  <si>
    <t>Spojka v Zámockom parku</t>
  </si>
  <si>
    <t>N8104</t>
  </si>
  <si>
    <t>Rozhľadňa Drieňová</t>
  </si>
  <si>
    <r>
      <t xml:space="preserve">Nitrianska Blatnica - Sedlo Gajda </t>
    </r>
    <r>
      <rPr>
        <sz val="11"/>
        <rFont val="Calibri"/>
        <family val="2"/>
        <charset val="238"/>
        <scheme val="minor"/>
      </rPr>
      <t>- Výtoky</t>
    </r>
  </si>
  <si>
    <r>
      <t>Nitrianska Blatnica - Sedlo Gajda -</t>
    </r>
    <r>
      <rPr>
        <sz val="11"/>
        <rFont val="Calibri"/>
        <family val="2"/>
        <charset val="238"/>
        <scheme val="minor"/>
      </rPr>
      <t xml:space="preserve"> Výtoky</t>
    </r>
  </si>
  <si>
    <t>Vážska cyklomagistrála Piešťany-Žilina - Strečno</t>
  </si>
  <si>
    <t>005</t>
  </si>
  <si>
    <t>Kysucká cyklomagistrála (Kotešová - Staškov - Krásno - Demäňová)</t>
  </si>
  <si>
    <t>005a</t>
  </si>
  <si>
    <t>Kysucká cyklomagistrála (Klokočov, OCÚ - Konečná, bus (CZ/SK))</t>
  </si>
  <si>
    <t>005b</t>
  </si>
  <si>
    <t>Kysucká cyklomagistrála (Odbočka na Vreščovské sedlo)</t>
  </si>
  <si>
    <t>005c</t>
  </si>
  <si>
    <t>Kysucká cyklomagistrála (Vyšný Kelčov, Rieka - Kelčovské sedlo, Hluchanka)</t>
  </si>
  <si>
    <t>005d</t>
  </si>
  <si>
    <t>Kysucká cyklomagistrála (Čadca-Milošová SVK - Šance CZE)</t>
  </si>
  <si>
    <t>006</t>
  </si>
  <si>
    <t>Oravská cyklomagistrála</t>
  </si>
  <si>
    <t>007</t>
  </si>
  <si>
    <t xml:space="preserve">Podtatranská cyklomagistrála (Kvačany - Žiarska dolina - Podbanské) </t>
  </si>
  <si>
    <t>032</t>
  </si>
  <si>
    <t>Turčiansko - Kremnická cyklomagistrála</t>
  </si>
  <si>
    <t>033</t>
  </si>
  <si>
    <t>Donovalská cyklomagistrála</t>
  </si>
  <si>
    <t>035</t>
  </si>
  <si>
    <t>Liptovská cyklomagistrála (Bešeňová - Biela Voda)</t>
  </si>
  <si>
    <t>038</t>
  </si>
  <si>
    <t>Terchovsko - Oravská cyklomagistrála</t>
  </si>
  <si>
    <t>040</t>
  </si>
  <si>
    <t>Cyklomagistrála Liptov - Horehronie - Gemer - jednosmerka</t>
  </si>
  <si>
    <t>Cyklomagistrála Liptov - Horehronie - Gemer</t>
  </si>
  <si>
    <t>042</t>
  </si>
  <si>
    <t>Vrchárska cyklomagistrála</t>
  </si>
  <si>
    <t>046</t>
  </si>
  <si>
    <t>Beskydská cyklomagistrála</t>
  </si>
  <si>
    <t>054</t>
  </si>
  <si>
    <t>Kubínska cyklomagistrála</t>
  </si>
  <si>
    <t>Prečín - Mikšová</t>
  </si>
  <si>
    <t>Nižný Kelčov - Kasárne</t>
  </si>
  <si>
    <t>Maslovenka - Staškov - Vysoká nad Kysucou</t>
  </si>
  <si>
    <t>Budatín - Krásno nad Kysucou</t>
  </si>
  <si>
    <t>Skalité-Mýto</t>
  </si>
  <si>
    <t>Žilina - Vadičov - Terchová</t>
  </si>
  <si>
    <t>Pod Kuzmínovom - Chlebnice - Medzihradné</t>
  </si>
  <si>
    <t>Iľanovo - Kvačany - Bukovina</t>
  </si>
  <si>
    <t>Skalité - Tri Kopce - Oščadnica, Rovne</t>
  </si>
  <si>
    <t>Podhorie-Malá Čierna</t>
  </si>
  <si>
    <t>Lokca - Lipnica Wielka</t>
  </si>
  <si>
    <t>Sučany - T. Štiavnička (Schádzaná)</t>
  </si>
  <si>
    <t>Belá-Dulice - Jasenská dolina</t>
  </si>
  <si>
    <t>Blatnica - Blatnická dolina</t>
  </si>
  <si>
    <t>Turčianske Teplice - Martin</t>
  </si>
  <si>
    <t>Vyšný Kubín - Istebné - Zázrivá</t>
  </si>
  <si>
    <t>Cyklookruh Žiar (Sklené -Budiš - Sklené)</t>
  </si>
  <si>
    <t>Ružomberok - Smrekovica - Podsuchá</t>
  </si>
  <si>
    <t>Ružomberok - Podšíp</t>
  </si>
  <si>
    <t>Martin (ATC) - Martinské hole</t>
  </si>
  <si>
    <t>Turč. Teplice - Remata</t>
  </si>
  <si>
    <t>Mošovce - Dolina Mača</t>
  </si>
  <si>
    <t>Petrovickou a Štiavnickou dolinou</t>
  </si>
  <si>
    <t>Terchová- Zázrivá - Hoľa /okruh/</t>
  </si>
  <si>
    <t>Sihelné - Oravská Polhora</t>
  </si>
  <si>
    <t>Strečno - Mojš - Strečno (okruh okolo VD Žilina)</t>
  </si>
  <si>
    <t>Osčadnica, Vyšný koniec - Švancare</t>
  </si>
  <si>
    <t>Oščadnica - námestie - Oščadnica - kaštieľ</t>
  </si>
  <si>
    <t>Svrčinovec - Polgrúň (ďalej smer - chata Studeničné CZ)</t>
  </si>
  <si>
    <t>Podbanské - Liptovská Kokava - Hybe - Podbanské</t>
  </si>
  <si>
    <t>Hybe - Kráľova Lehota - Stará dolina - Porúbka</t>
  </si>
  <si>
    <t>Okolo VD Bystrica</t>
  </si>
  <si>
    <t>Vlachy - Galovany - Lazisko</t>
  </si>
  <si>
    <t>Pribylina - Račkova dolina - Podtureň</t>
  </si>
  <si>
    <t>Pucov - Pri sv.Vendelínovi</t>
  </si>
  <si>
    <t>Okruh Liptovský Hrádok - Dovalovo</t>
  </si>
  <si>
    <t>Liptovský Ondrej - Smrečany - Trstené</t>
  </si>
  <si>
    <t>Rajeckou dolinou na dvoch kolesách</t>
  </si>
  <si>
    <t>Okolo Snežnice</t>
  </si>
  <si>
    <t xml:space="preserve">Okruh Kunerad - zámok – Omegová – Krížna - Kunerad </t>
  </si>
  <si>
    <t>Liptovská Osada - Sedlo Veľký Šturec - Motyčky</t>
  </si>
  <si>
    <t>Cyklookruh Skalka - Kordícke sedlo - Skalka</t>
  </si>
  <si>
    <t>Čierny Váh - Svit</t>
  </si>
  <si>
    <t>N2401</t>
  </si>
  <si>
    <t>Vlkolínec - Pribylina</t>
  </si>
  <si>
    <t>N2402</t>
  </si>
  <si>
    <t>Megoňky - Šance</t>
  </si>
  <si>
    <t>Makov - Smutníky - Bumbálka</t>
  </si>
  <si>
    <t>Čadca, Podzávoz - Oščadnica, Breziny</t>
  </si>
  <si>
    <t>Biela Voda - Mokraď (lavica)</t>
  </si>
  <si>
    <t>Predmier-Zbyňov</t>
  </si>
  <si>
    <t>Lietavská Lúčka-Porúbka</t>
  </si>
  <si>
    <t>Poluvsie - Kunerád</t>
  </si>
  <si>
    <t>Čierne - Tri kopce</t>
  </si>
  <si>
    <t>Okruh Rudina</t>
  </si>
  <si>
    <t>Zubrohlava - Lipnica Wielka</t>
  </si>
  <si>
    <t>Oravský Podzámok - Malatiná,Kút</t>
  </si>
  <si>
    <t>Istebné (zvonica) - Kubínska Hoľa</t>
  </si>
  <si>
    <t>Sklabinský Podzámok - Kantorská dolina</t>
  </si>
  <si>
    <t>Sklabiňa - Sklabinská dolina</t>
  </si>
  <si>
    <t>Belá-Dulice - Belianska dolina</t>
  </si>
  <si>
    <t>Martin - Dražkovce</t>
  </si>
  <si>
    <t>Necpaly - Necpalská dolina</t>
  </si>
  <si>
    <t>Blatnica - Gaderská dolina</t>
  </si>
  <si>
    <t>Valča - Valčianska dolina</t>
  </si>
  <si>
    <t>Kláštor pod Znievom - Predvrícko</t>
  </si>
  <si>
    <t>Nolčovo - Veľká (Nolčovská dolina)</t>
  </si>
  <si>
    <t>Ružomberok- Ľubochňa</t>
  </si>
  <si>
    <t>Ružomberok- Vlkolínec- Jezierce</t>
  </si>
  <si>
    <t>Potok - Malatiná</t>
  </si>
  <si>
    <t>Ružomberok- Jasenová- Komjatná</t>
  </si>
  <si>
    <t>Liptovská Kokava - Dovalovo</t>
  </si>
  <si>
    <t>Košťany n.T.- Príbovce-Socovce</t>
  </si>
  <si>
    <t>Martin (Pltníky) - Diaková</t>
  </si>
  <si>
    <t>Martin - Martinské hole</t>
  </si>
  <si>
    <t>Martin (ATC) - Stráňavy</t>
  </si>
  <si>
    <t>Kláštor pod Znievom - Turč. Teplice</t>
  </si>
  <si>
    <t>Turč. Teplice - Háj</t>
  </si>
  <si>
    <t>Pšurnovický okruh</t>
  </si>
  <si>
    <t>Zázrivá - Rástoky - Grúne - Hoľa</t>
  </si>
  <si>
    <t>Zázrivá - Biela - Plešivá - Zázrivá</t>
  </si>
  <si>
    <t>Káčerovci - Koštúrovci - Nová Bystrica</t>
  </si>
  <si>
    <t>Okolo Liptovského Hrádku</t>
  </si>
  <si>
    <t>Oravská Lesná - Tanečník - Or. Lesná</t>
  </si>
  <si>
    <t>Okolo Mravečníka</t>
  </si>
  <si>
    <t>Na Starhrad</t>
  </si>
  <si>
    <t>ÚSS - Oščadnica kaštieľ</t>
  </si>
  <si>
    <t>Svrčinovec - Dejovka (ďalej smer - Jablunkové Šance CZ)</t>
  </si>
  <si>
    <t>Nižná Boca - Vyšná Boca - Čertovica</t>
  </si>
  <si>
    <t>Čierny Váh - Brezová - Benkovo</t>
  </si>
  <si>
    <t>Vychylovka, Rycierky - Vychylovka, Pavelkovia</t>
  </si>
  <si>
    <t>Stará Bystrica - Lány</t>
  </si>
  <si>
    <t>Jamník - Liptovský Ondrej - Trnovecká dolina</t>
  </si>
  <si>
    <t>Hybe - Východná - VN Čierny Váh</t>
  </si>
  <si>
    <t>Tajch - Magurka</t>
  </si>
  <si>
    <t>Rajec - Malá Čierna - Jasenové</t>
  </si>
  <si>
    <t>Korytnica - Hiadeľské sedlo - Donovaly</t>
  </si>
  <si>
    <t xml:space="preserve">Liptovský Peter – Podtureň </t>
  </si>
  <si>
    <t>Liptovský Hrádok – Červený kút</t>
  </si>
  <si>
    <t>Liptovský Ján-kúpalisko - Svidovské sedlo</t>
  </si>
  <si>
    <t>Zábrež - Na doline</t>
  </si>
  <si>
    <t>Závažná Poruba - zelený okruh</t>
  </si>
  <si>
    <t>Liptovský Mikuláš - Smrečany - Žiarska Dolina</t>
  </si>
  <si>
    <t>Trstené - Bobrovec - Jalovec - Chata pod Náružím</t>
  </si>
  <si>
    <t>Vlachy - Ľubeľa - Hrachovisko - Liptovská CM</t>
  </si>
  <si>
    <t>Tanková cesta</t>
  </si>
  <si>
    <t>Výšné Revúce - Suchá dolina - Prašnícke sedlo</t>
  </si>
  <si>
    <t>Horný Vadičov - Lysica - Stráža - Krasňany</t>
  </si>
  <si>
    <t>Zástranie - Radoľa - Vadičov - Zástranie</t>
  </si>
  <si>
    <t>Oravská Lesná - Ku Vodnej nádrži Nová Bystrica</t>
  </si>
  <si>
    <t>Belá - Lysica - sedlo Žiarce - Kotrčiná Lúčka</t>
  </si>
  <si>
    <t>Žilina - Teplička - Varín</t>
  </si>
  <si>
    <t>Okruh Terchovským chotárom</t>
  </si>
  <si>
    <t>Terchová - Vrátna</t>
  </si>
  <si>
    <t>Okolo Oravskej Jasenice</t>
  </si>
  <si>
    <t>Cyklookruh - Turček vodná nádrž Turček</t>
  </si>
  <si>
    <t>Malužiná - Malužinský Tajch - Chorupné</t>
  </si>
  <si>
    <t>Okruh Liptovský Trnovec</t>
  </si>
  <si>
    <t>5488a</t>
  </si>
  <si>
    <t>Odbočka k odpočívadlo</t>
  </si>
  <si>
    <t>Námestovo - Klin - Oravské Veselé</t>
  </si>
  <si>
    <t>Čierne - Svrčinovec</t>
  </si>
  <si>
    <t>Klokočov (Klin) - Vrchpredmier - Súľov (CZ-SK)</t>
  </si>
  <si>
    <t>Ďurčiná – Hepnár – Vajnár – Rybná dolina - Rajecká Lesná</t>
  </si>
  <si>
    <t>Serpentíny – 500-vka – Tábor</t>
  </si>
  <si>
    <t>Západný cyklookruh (Skalka - Krahule - Skalka)</t>
  </si>
  <si>
    <t>N5401</t>
  </si>
  <si>
    <t>Chotárom obce Klin</t>
  </si>
  <si>
    <t>Medzihradné, Vyšný koniec - Malcovo</t>
  </si>
  <si>
    <t>Žilina-Lietava</t>
  </si>
  <si>
    <t>Žilina-Rosina</t>
  </si>
  <si>
    <t>Rajec-Kamenná Poruba</t>
  </si>
  <si>
    <t>Poluvsie-Rajecké Teplice</t>
  </si>
  <si>
    <t>Podhorie centrum-križ.trás/Rajec/</t>
  </si>
  <si>
    <t>Racibor - Príslop</t>
  </si>
  <si>
    <t>Pod Kuzmínovom - Istebné</t>
  </si>
  <si>
    <t>Vrútky - Martin</t>
  </si>
  <si>
    <t>Belá-Dulice - Košťany n. Turcom</t>
  </si>
  <si>
    <t>Blatnica - Mošovce</t>
  </si>
  <si>
    <t>Valča - Slovianska dolina</t>
  </si>
  <si>
    <t>Predvrícko - Vrícke sedlo</t>
  </si>
  <si>
    <t>Černová - horáreň Bystré - Pod Tlstou horou</t>
  </si>
  <si>
    <t>Malino Brdo – Jazierce</t>
  </si>
  <si>
    <t>Turík – dolina Jastrabia</t>
  </si>
  <si>
    <t>Turčianske Teplice - Čremošné - Kostolec</t>
  </si>
  <si>
    <t>Podstráne - Hradište</t>
  </si>
  <si>
    <t>Podhradie - Tiesňavy</t>
  </si>
  <si>
    <t>Spojka Kasárne - petr. Dolina</t>
  </si>
  <si>
    <t>Spojka VCM - Hvozdnica</t>
  </si>
  <si>
    <t>Spojka Kanál - Pšurnovický okruh</t>
  </si>
  <si>
    <t>Zázrivá - Malá Havrania - Starý Kvartel</t>
  </si>
  <si>
    <t>Šípková - Rogoňovci</t>
  </si>
  <si>
    <t>Rázcestie Štefanová</t>
  </si>
  <si>
    <t>Skratka Dolina</t>
  </si>
  <si>
    <t>Oščadnica, kaštieľ - chata Čučoriedka</t>
  </si>
  <si>
    <t>Dejovci - Čadca Podzávoz</t>
  </si>
  <si>
    <t>Vychylovka, Koleno - Vychylovka, Šudovci</t>
  </si>
  <si>
    <t>Nová Bystrica - Skaličná dolina</t>
  </si>
  <si>
    <t>Vavrišovo - Jakubovany</t>
  </si>
  <si>
    <t>Nad Železným - Magurka</t>
  </si>
  <si>
    <t>Liptovský Hrádok, Dovalovo - Liptovská Kokava</t>
  </si>
  <si>
    <t>Liptovská Kokava - Pribylina</t>
  </si>
  <si>
    <t>Záborie - križovatka do Turč. Jasena</t>
  </si>
  <si>
    <t>Spojka Donovalská CM - trasa 8444</t>
  </si>
  <si>
    <t>Kováčka - VN Nová Bystrica</t>
  </si>
  <si>
    <t>Kováčka - Zázvor - VN Nová Bystrica</t>
  </si>
  <si>
    <t>Pod Vojenným - Pod Zázvorskou Kýčerou</t>
  </si>
  <si>
    <t>Smrekovci - Kýčera - Berešovci - Biely Potok</t>
  </si>
  <si>
    <t>Podhorskovci - Podkopec - Pod Pupkom</t>
  </si>
  <si>
    <t>Smrekovci cez Berešov</t>
  </si>
  <si>
    <t>Terchová - Mravečník</t>
  </si>
  <si>
    <t>Káčerovci - Mravečník</t>
  </si>
  <si>
    <t>Sedlo Melišovci – Lutiše - Koštúrovci</t>
  </si>
  <si>
    <t>Varín - Gbeľany - Žiarce - Jalovec</t>
  </si>
  <si>
    <t>Nededza - Kotrčina Lúčka</t>
  </si>
  <si>
    <t>Teplička - Zástranie - Straník</t>
  </si>
  <si>
    <t>Bránica</t>
  </si>
  <si>
    <t>Budatín - VD Žilina</t>
  </si>
  <si>
    <r>
      <t>Von</t>
    </r>
    <r>
      <rPr>
        <sz val="10"/>
        <rFont val="Arial CE"/>
        <family val="2"/>
      </rPr>
      <t>ž</t>
    </r>
    <r>
      <rPr>
        <sz val="10"/>
        <rFont val="Arial CE"/>
        <family val="2"/>
      </rPr>
      <t>ovec - Hviezdoslavova horáreň - Pod Palkošom</t>
    </r>
  </si>
  <si>
    <t>Oravská Lesná - cyklochodník</t>
  </si>
  <si>
    <t>Raková - Korcháňovci - Medvedia skala (Cyklotrasa vzájomnosti)</t>
  </si>
  <si>
    <t>Vrchpredmier - Chata Doroťanka</t>
  </si>
  <si>
    <t>Skalité - Mýto (Nad Skalitým)</t>
  </si>
  <si>
    <t>Dubové - Požehy - Štubňa</t>
  </si>
  <si>
    <t>Králická skratka</t>
  </si>
  <si>
    <t>Chlebnice - Tri sosny</t>
  </si>
  <si>
    <t>Horná Lehota - Paseka</t>
  </si>
  <si>
    <t>Leštiny - Pustá poľana</t>
  </si>
  <si>
    <t>Pucov, RD - Pribiš</t>
  </si>
  <si>
    <t>Závažná Poruba - žltý okruh</t>
  </si>
  <si>
    <t>Odbočka Svätý Kríž</t>
  </si>
  <si>
    <t>Spojka nad Petranovou</t>
  </si>
  <si>
    <t>Liptovský Ondrej - Konská - Žiarska Dolina</t>
  </si>
  <si>
    <t>Veterná Poruba - Žiarska Dolina</t>
  </si>
  <si>
    <t>Pamätník na Háji</t>
  </si>
  <si>
    <t>Gbeľany - Žiarce - Sedlo Jalovec</t>
  </si>
  <si>
    <t>Stará Bystrica - Kysucká cyklomagistrála</t>
  </si>
  <si>
    <t>Liptovský Peter - spojka</t>
  </si>
  <si>
    <t>Dudová</t>
  </si>
  <si>
    <t>K Soche Ježiša Krista</t>
  </si>
  <si>
    <t>Odbočka k rozhľadni (Klinianske rašeliniská)</t>
  </si>
  <si>
    <t>Čierňanka - Nad Čiernym</t>
  </si>
  <si>
    <t>Partizánska Ľupča - Malatíny - Liptovská cyklomagistrála</t>
  </si>
  <si>
    <t>Rajecká dolina - Sedlo pod Úplazom</t>
  </si>
  <si>
    <t xml:space="preserve">Hrubá Lipa v Durčinej </t>
  </si>
  <si>
    <t>Jasenové - Farma Bárdy</t>
  </si>
  <si>
    <t>009</t>
  </si>
  <si>
    <t>Ipeľská cyklomagistrála (prameň - LC)</t>
  </si>
  <si>
    <t>011</t>
  </si>
  <si>
    <t>Hontianska cyklomagistrála (Detva - Záježová)</t>
  </si>
  <si>
    <t>012</t>
  </si>
  <si>
    <t>Rudohorská cyklomagistrála (Zvolen - Košice) - úsek po Jelšavu</t>
  </si>
  <si>
    <t>013</t>
  </si>
  <si>
    <t>Novohradská cyklomagistrála (Čierny Balog - Lučenec)</t>
  </si>
  <si>
    <t>036</t>
  </si>
  <si>
    <t>Gemerská cyklomagistrála</t>
  </si>
  <si>
    <t>037</t>
  </si>
  <si>
    <t>Cyklomagistrála Blhu</t>
  </si>
  <si>
    <t>041</t>
  </si>
  <si>
    <t>Veľký Hodrušský Okruh</t>
  </si>
  <si>
    <t>Vrchárska CM</t>
  </si>
  <si>
    <t>Tribečská hrebeňovka (Pod Veľkou Ostrou - Penhýbel)</t>
  </si>
  <si>
    <t>Cesta Márie Széchy (úsek Mur.hrad - Tri Chotáre - 22, Fiľakovo - V.Bučeň - 9)</t>
  </si>
  <si>
    <t>055</t>
  </si>
  <si>
    <t>Horehronská cyklomagistrála</t>
  </si>
  <si>
    <t>057</t>
  </si>
  <si>
    <t>Južná turistická cyklomagistrála</t>
  </si>
  <si>
    <t>Podtatranská CM</t>
  </si>
  <si>
    <t>008</t>
  </si>
  <si>
    <t>Popradská cyklomagistrála</t>
  </si>
  <si>
    <t>014</t>
  </si>
  <si>
    <t xml:space="preserve">Spišská cyklomagistrála </t>
  </si>
  <si>
    <t>015</t>
  </si>
  <si>
    <t>Šarišská cyklomagistrála (KCC Prešov - Dukla)</t>
  </si>
  <si>
    <t>016</t>
  </si>
  <si>
    <t>Hornozemplínska cyklomagistrála (KCC)</t>
  </si>
  <si>
    <t>018</t>
  </si>
  <si>
    <t>Slánska cyklomagistrála</t>
  </si>
  <si>
    <t>023</t>
  </si>
  <si>
    <t>Alžbeta (Herlianska cesta-sedlo - Dargovský priesmyk)</t>
  </si>
  <si>
    <t>027</t>
  </si>
  <si>
    <t>Toryská cyklomagistrála</t>
  </si>
  <si>
    <t>028</t>
  </si>
  <si>
    <t>Poprad - Kežmarok</t>
  </si>
  <si>
    <t>030</t>
  </si>
  <si>
    <t>Okolo Domaše</t>
  </si>
  <si>
    <t>031</t>
  </si>
  <si>
    <t>Po stopách Herkula</t>
  </si>
  <si>
    <t>034</t>
  </si>
  <si>
    <t>Hornádska cyklomagistrála</t>
  </si>
  <si>
    <t>Liptovská Cyklomagistrála (Bešeňová - Biela Voda)</t>
  </si>
  <si>
    <t>056</t>
  </si>
  <si>
    <t>Cyklomagistrála Ikon</t>
  </si>
  <si>
    <t>Spišská cyklomagistrála</t>
  </si>
  <si>
    <t>017</t>
  </si>
  <si>
    <t>Dolnozemplínska cyklomagistrála (Veľká Izra - Čerhov - Viničky - Veľké Slemence)</t>
  </si>
  <si>
    <t>021</t>
  </si>
  <si>
    <t>Hnilecká cyklomagistrála</t>
  </si>
  <si>
    <t>029</t>
  </si>
  <si>
    <t>Cyklomagistrála Slovenský kras</t>
  </si>
  <si>
    <t>039</t>
  </si>
  <si>
    <t>Košice - Skároš</t>
  </si>
  <si>
    <t>051</t>
  </si>
  <si>
    <t>Zemplínska cyklomagistrála</t>
  </si>
  <si>
    <t>Banská Bystrica - Vartovka</t>
  </si>
  <si>
    <t>Zelená stuha horehronia</t>
  </si>
  <si>
    <t>Dolinou Hrona</t>
  </si>
  <si>
    <t>Donovaly, Bully - Moštenica</t>
  </si>
  <si>
    <t>Ružiná - Látky</t>
  </si>
  <si>
    <t>Okolím Banskej Štiavnice- trasa maratón</t>
  </si>
  <si>
    <t>Kráľovce- Krnišov Hontianske Nemce</t>
  </si>
  <si>
    <t>Sihla - Kokava nad Rimavicou - Rimavská Baňa - Horné Záhorany</t>
  </si>
  <si>
    <t>Ratková - Tornaľa</t>
  </si>
  <si>
    <t>Rodinná cestička ZV - BB</t>
  </si>
  <si>
    <t>Šachtičky - Špania dolina - Jakub</t>
  </si>
  <si>
    <t>Bystrický okruh</t>
  </si>
  <si>
    <t>Detva - Dolná Bzová</t>
  </si>
  <si>
    <t>Čiernohronská (Brezno-Medveďovo)</t>
  </si>
  <si>
    <t>Sedlo Burda - Krátke - Rohozná - Bujakovo</t>
  </si>
  <si>
    <t>Boldiška - Jilemnického horáreň</t>
  </si>
  <si>
    <t>Štomp-Vtáčnik</t>
  </si>
  <si>
    <t>Hronec - Hájny grúň - Hronec</t>
  </si>
  <si>
    <t>Drážovce - Sebechleby - Krnišov - Bukovina (Žibritov)</t>
  </si>
  <si>
    <t>Malý Hodrušský Okruh</t>
  </si>
  <si>
    <t>Lopej-Pohronský Bukovec</t>
  </si>
  <si>
    <t>Filipovo - Vološinec</t>
  </si>
  <si>
    <t>Svetlá - Babin most (Kurinec-rázc.Kokava/Vlkovo)</t>
  </si>
  <si>
    <t>Liptovská Osada - Veľký Šturec - hotel</t>
  </si>
  <si>
    <t>Motyčky - Jergaly - Donovaly</t>
  </si>
  <si>
    <t>Okruh Masaryk</t>
  </si>
  <si>
    <t>Donovaly - Šachtička</t>
  </si>
  <si>
    <t>Horný Jelenec  - Krížna</t>
  </si>
  <si>
    <t>Donovaly(Magura) - Pod Magurou - Nová Hoľa</t>
  </si>
  <si>
    <t>Lillova hamovačka</t>
  </si>
  <si>
    <t>Vyhniansky okruh</t>
  </si>
  <si>
    <t>Bujačie - Macákova dolina - Krížne cesty</t>
  </si>
  <si>
    <t>Slavošovský tunel</t>
  </si>
  <si>
    <t>Cyklookruj Skalka - Hostinec - Skalka</t>
  </si>
  <si>
    <t>Stopa salamandry</t>
  </si>
  <si>
    <t>Súdovská trasa</t>
  </si>
  <si>
    <t>Šťavičiarska cyklotrasa</t>
  </si>
  <si>
    <t>Hrad Revište -Ostrý Grúň - Píla</t>
  </si>
  <si>
    <t>Zvolen - Dobrá Niva - Pliešovce - Sása</t>
  </si>
  <si>
    <t>Údolie Čremošnej a Slanej</t>
  </si>
  <si>
    <t>Koniarska cyklocesta</t>
  </si>
  <si>
    <t>Pri starej horárni - Krivian</t>
  </si>
  <si>
    <t>Humenné - Vinianske jazero</t>
  </si>
  <si>
    <t>Vihorlat</t>
  </si>
  <si>
    <t>Biela Voda - Chata pri Zelenom plese</t>
  </si>
  <si>
    <t>Okruh Tatranské Matliare</t>
  </si>
  <si>
    <t>Stará Lesná</t>
  </si>
  <si>
    <t>Sibír - Žakovská Poľana - Gerlachov</t>
  </si>
  <si>
    <t>Starý Smokovec - Hrebienok</t>
  </si>
  <si>
    <t>Tatranská Polianka - Sliezsky dom</t>
  </si>
  <si>
    <t>Cesta Slobody - Popradské Pleso</t>
  </si>
  <si>
    <t>Podbanské - Kôprova dolina</t>
  </si>
  <si>
    <t>Lysá Poľana - Bielovodská dolina</t>
  </si>
  <si>
    <t>Poprad - Kežmarok - Kežmarské Žlaby</t>
  </si>
  <si>
    <t>Hrebeň Spišskej Magury (Sedlo Príslop - Toporecké sedlo)</t>
  </si>
  <si>
    <t>Podolínec - Veľký Lipník</t>
  </si>
  <si>
    <t>Spišské Bystré - Poprad</t>
  </si>
  <si>
    <t>Svit - Čierny Váh (hor. Murná)</t>
  </si>
  <si>
    <t>Čergovská cyklotrasa</t>
  </si>
  <si>
    <t>Stakčín - Ulič - Nová Sedlica CHODNÍK IKON</t>
  </si>
  <si>
    <t>Ždiarska chata</t>
  </si>
  <si>
    <t>Poprad - Horný Smokovec</t>
  </si>
  <si>
    <t>Prešov - Margecany - Karp. Cyklocesta</t>
  </si>
  <si>
    <t>Ľubica - Vlkovce</t>
  </si>
  <si>
    <t>Vlkovce - Abrahámovce</t>
  </si>
  <si>
    <t>6,1</t>
  </si>
  <si>
    <t>Chodník umenia</t>
  </si>
  <si>
    <t xml:space="preserve">Prešov - Alžbeta </t>
  </si>
  <si>
    <t>Beliansky cyklochodník (Spišská Belá - Tatranská Kotlina)</t>
  </si>
  <si>
    <t>Hrby - Jakubany - Stará Ľubovňa</t>
  </si>
  <si>
    <t>Stará Ľubovňa – Ľubovniansky hrad – Osly</t>
  </si>
  <si>
    <t xml:space="preserve">Veľký humenský okruh </t>
  </si>
  <si>
    <t>Prešov - Pavlovce - Pusté Pole</t>
  </si>
  <si>
    <t>Pulawa - Driečna</t>
  </si>
  <si>
    <t>Hrabušice, Mýto - Krivian</t>
  </si>
  <si>
    <t>Krompachy - Plejsy - Gelnica</t>
  </si>
  <si>
    <t>Turbína - Biele skaly - Vodná nádrž Úhorná</t>
  </si>
  <si>
    <t>Nižná Myšľa - Skároš</t>
  </si>
  <si>
    <t>Matejovce- Poráč- Galmus- Ploštiny</t>
  </si>
  <si>
    <t>Matejovce nad Hornádom - Ploštiny</t>
  </si>
  <si>
    <t>Sp. Nová Ves - Nov. Huta - Med. Hlava - SNV (FLAJSER) - okruh</t>
  </si>
  <si>
    <t>Palcmanská Maša – Dobšiná, Tri ruže</t>
  </si>
  <si>
    <t>Lipy - Rudňany - Poráč</t>
  </si>
  <si>
    <t>Pri Krížku - Puciská - Danišovce</t>
  </si>
  <si>
    <t xml:space="preserve">Podlesok - Stratená (Glacká cesta) </t>
  </si>
  <si>
    <t>Horný Bankov - Opátka</t>
  </si>
  <si>
    <t>Mlynky - Biele Vody</t>
  </si>
  <si>
    <t>Hnilec - Oľše</t>
  </si>
  <si>
    <t>Rakovec - Súľová - Nad Pekliskom</t>
  </si>
  <si>
    <t>Spišské Tomášovce - Pod Kačelákom (Spišské Podhradie)</t>
  </si>
  <si>
    <t>Cyklistický chodník Ikon</t>
  </si>
  <si>
    <t>Okolo Morského oka</t>
  </si>
  <si>
    <t>Vihorlatské úzkokoľajky - Jovsa - Krčava</t>
  </si>
  <si>
    <t>Šafárka - Pod Tepličkou</t>
  </si>
  <si>
    <t>Okruh okolo Poľany</t>
  </si>
  <si>
    <t>Okruh Krpačovo-Tále</t>
  </si>
  <si>
    <t>Lišovský okruh</t>
  </si>
  <si>
    <t>Na Sitno</t>
  </si>
  <si>
    <t>Brusniansky okruh</t>
  </si>
  <si>
    <t>Zelená stuha Pohronia</t>
  </si>
  <si>
    <t>Krupinský okruh</t>
  </si>
  <si>
    <t>Okruh Priechod</t>
  </si>
  <si>
    <t>Okruh Kynceľová</t>
  </si>
  <si>
    <t>Podkonice - sedlo Príslop - NKP Kalište</t>
  </si>
  <si>
    <t>Budínske skaly - Vrchdobroč</t>
  </si>
  <si>
    <t>Rimavské Brezovo - Drienčany</t>
  </si>
  <si>
    <t>Dražice - Španie pole</t>
  </si>
  <si>
    <t>Špaňodolinský okruh</t>
  </si>
  <si>
    <t>Lučenec - Kalonda</t>
  </si>
  <si>
    <t>Okruh okolo Ostrého vrchu</t>
  </si>
  <si>
    <t>Kremnica - Skalka - Krahule</t>
  </si>
  <si>
    <t>Brezniansky cyklookruh</t>
  </si>
  <si>
    <t>Králický okruh</t>
  </si>
  <si>
    <t>Okolo Michalovej na Kabátovú</t>
  </si>
  <si>
    <t>Mikovíniho Zelená jazda</t>
  </si>
  <si>
    <t>Cez Železník</t>
  </si>
  <si>
    <t>Červená Skala- Muránska planina</t>
  </si>
  <si>
    <t>Okolo Beňušky</t>
  </si>
  <si>
    <t>Ráztoka- Nemecká lazy</t>
  </si>
  <si>
    <t>Frntuľová - Pohorelá</t>
  </si>
  <si>
    <t>Predná Hora - Muránska Zdychava</t>
  </si>
  <si>
    <t>Babin most - Hnrčiarske Zalužany - Pod Kamennou horou</t>
  </si>
  <si>
    <t>Hrnčiarske Zalužany-Havrilovo</t>
  </si>
  <si>
    <t>GW ZC Rimavská Sobota-Tisovec</t>
  </si>
  <si>
    <t>Donovaly - Špania dolina</t>
  </si>
  <si>
    <t>Beliansky okruh</t>
  </si>
  <si>
    <t>Staré Hory - Dolný Jelenec</t>
  </si>
  <si>
    <t>Spojka Lukavica</t>
  </si>
  <si>
    <t>Dolný Harmanec - Zalámaná dolina</t>
  </si>
  <si>
    <t>Bolemanova trasa</t>
  </si>
  <si>
    <t>Štiavnická Anča</t>
  </si>
  <si>
    <t>Ihráč - Chata Hostinec</t>
  </si>
  <si>
    <t>Hostinec - Sliač</t>
  </si>
  <si>
    <t>Prachovňa (Banská Hodruša - hotel Salamandra )</t>
  </si>
  <si>
    <t xml:space="preserve">Popod Žliabok </t>
  </si>
  <si>
    <t>Okolo Bukovinky</t>
  </si>
  <si>
    <t xml:space="preserve">Krivuľa - Koleso </t>
  </si>
  <si>
    <t>Mútnik - Polom - Sirk</t>
  </si>
  <si>
    <t>Kokava, Háj - Tri Chotáre - Klenovec</t>
  </si>
  <si>
    <t>Cyklookruh Rároš - Prieloh</t>
  </si>
  <si>
    <t>Sása - Dobrá Niva - Breziny</t>
  </si>
  <si>
    <t>Pokútska dolina</t>
  </si>
  <si>
    <t xml:space="preserve">Ochtinská aragonitová jaskyňa – Jelšava – Chyžné </t>
  </si>
  <si>
    <t>Hrušovský okruh č. 6 Rybník - Krížne cesty</t>
  </si>
  <si>
    <t>Brezno-Bujakovo</t>
  </si>
  <si>
    <t>Richtárovo-Dolná Lehota</t>
  </si>
  <si>
    <t>Detva-Piešť II</t>
  </si>
  <si>
    <t>Polianky-sekcia-Lom n.Rimavicou</t>
  </si>
  <si>
    <t>Krpačovo-Hrádok</t>
  </si>
  <si>
    <t>Tesárska trasa</t>
  </si>
  <si>
    <t>Plášťovce - Slatina -Dudince</t>
  </si>
  <si>
    <t>Na Čabraď</t>
  </si>
  <si>
    <t>Trosky- dolina Peklo</t>
  </si>
  <si>
    <t>spojka Priechod - Podkonice</t>
  </si>
  <si>
    <t>Horský hotel Šachtička - Špania dolina</t>
  </si>
  <si>
    <t>Slovenská Ľupča - Priechod</t>
  </si>
  <si>
    <t>Mýtna - Píla - Budínske lazy</t>
  </si>
  <si>
    <t>Kyjatice - Hrušovo</t>
  </si>
  <si>
    <t>Drienčany - Drienčianska jaskyňa</t>
  </si>
  <si>
    <t>Hrušovi - Chvalová</t>
  </si>
  <si>
    <t>Hrnčiarska Ves - Kraskovo</t>
  </si>
  <si>
    <t>Papča rázc. - Padarovce -križ.</t>
  </si>
  <si>
    <t>Veľký Blh - Dražice križ.</t>
  </si>
  <si>
    <t>Budikovany, križovatka - Hostišovce</t>
  </si>
  <si>
    <t>Baláže - sedlo Horný Šturec</t>
  </si>
  <si>
    <t>BB Nemce - BB zel trasa</t>
  </si>
  <si>
    <t>Tajov - pod chatou na Suchom vrchu</t>
  </si>
  <si>
    <t>Bukovinka - Lúčky</t>
  </si>
  <si>
    <t>Iliaš - Vartovka ???</t>
  </si>
  <si>
    <t>Riečanská trasa</t>
  </si>
  <si>
    <t>Malý Šturec - Nad Túfnou</t>
  </si>
  <si>
    <t>Dobroč - Pohronská Polhora</t>
  </si>
  <si>
    <t>Hrončok - Danková</t>
  </si>
  <si>
    <t>Hronec - Tri vody</t>
  </si>
  <si>
    <t>Čierny Balog Vydrovo - Sihla, rázc.</t>
  </si>
  <si>
    <t>Čierny Balog - Ungrovo</t>
  </si>
  <si>
    <t>Kopanická spojka</t>
  </si>
  <si>
    <t>Hodrušská spojka</t>
  </si>
  <si>
    <t>Jelšovská spojka</t>
  </si>
  <si>
    <t>Havranie- Kráľova hoľa</t>
  </si>
  <si>
    <t>sedlo Besník- Heľpa</t>
  </si>
  <si>
    <t>Sedlo Severná lúka - Revúca</t>
  </si>
  <si>
    <t>Rohozná-Braväcovo</t>
  </si>
  <si>
    <t>sedlo Čertovica- sedlo pod Lenivou</t>
  </si>
  <si>
    <t>Lopej- chata pod Hrbom</t>
  </si>
  <si>
    <t>Črmné- Pálenica</t>
  </si>
  <si>
    <t>Jasenie- Asmolovova chata</t>
  </si>
  <si>
    <t>Jasenie - Baukova hať</t>
  </si>
  <si>
    <t>Štiavnička - Lazná - Brezno</t>
  </si>
  <si>
    <t>Okolo Prednej Hory</t>
  </si>
  <si>
    <t>Muráň- Maretkina</t>
  </si>
  <si>
    <t>Malozelenská dolina - chata Frntuľová</t>
  </si>
  <si>
    <t>Popod Šarkanicu</t>
  </si>
  <si>
    <t>Moštenica - Moštenická Kyslá - Hiad.dolina</t>
  </si>
  <si>
    <t>Prostredný Grúň - Hiadeľské sedlo</t>
  </si>
  <si>
    <t>Okruh okolo Magury</t>
  </si>
  <si>
    <t>NKP Kalište - Moštenica</t>
  </si>
  <si>
    <t>Polianka - Mistríky - Donovaly</t>
  </si>
  <si>
    <t>Dolný Jelenec - Žliabkar</t>
  </si>
  <si>
    <t>Spojka Gastorne (Halčiansky tajch - SALAŠ)</t>
  </si>
  <si>
    <t>Spojka Kolárička - medzi st 7-14</t>
  </si>
  <si>
    <t>Alternatíva objazdu Hrubého Vrchu</t>
  </si>
  <si>
    <t>Baláže - Krčahy - Motyčky</t>
  </si>
  <si>
    <t>Sedlo Dolný Šturec - Šachtička</t>
  </si>
  <si>
    <t>Horná Richtárová - Lúčky pod Jelenskou skalou</t>
  </si>
  <si>
    <t>Sedlo Veľký Šturec - horáreň Hajabačka</t>
  </si>
  <si>
    <t>Nová Hoľa - Donovaly (štart lanovky)</t>
  </si>
  <si>
    <t>Tvoľ - Švábska križovatka</t>
  </si>
  <si>
    <t>Krupina - Cyklomagistrála Hont</t>
  </si>
  <si>
    <t>Svätý Anton - Žibritov</t>
  </si>
  <si>
    <t>Kamenná spojka</t>
  </si>
  <si>
    <t>Hájska spojka</t>
  </si>
  <si>
    <t>Spojka Pustý hrad</t>
  </si>
  <si>
    <t>Spojka Hrôbky</t>
  </si>
  <si>
    <t>Okruh Aladár</t>
  </si>
  <si>
    <t>Prameň Ipľa - Prašivá - Mláky - Bykovo Morské oko</t>
  </si>
  <si>
    <t>Popod Gajdošku</t>
  </si>
  <si>
    <t>Bachláč</t>
  </si>
  <si>
    <t>Vodárenská spojka</t>
  </si>
  <si>
    <t>Pod Zlatou studňou - Králiky</t>
  </si>
  <si>
    <t>Kremnica píla - Hostinec</t>
  </si>
  <si>
    <t>Hronček - Černákov Vrch</t>
  </si>
  <si>
    <t>Stajňová</t>
  </si>
  <si>
    <t>Randavica - Burda</t>
  </si>
  <si>
    <t>Kolesárová</t>
  </si>
  <si>
    <t>Okolo Grapy</t>
  </si>
  <si>
    <t>Pálenica</t>
  </si>
  <si>
    <t>Vakešová</t>
  </si>
  <si>
    <t>Havrilovo - sedlo Pereš - Ráztočno</t>
  </si>
  <si>
    <t>Podkonice centrum - Hrad Slovenská Ľupča - Slovenská Ľupča centrum</t>
  </si>
  <si>
    <t>Podkonice Chata Pleše - vrch Pleše</t>
  </si>
  <si>
    <t>Breziny - Ostrá Lúka</t>
  </si>
  <si>
    <t>Dobšinská ľadová jaskyňa - Pusté Pole, Zbojnícka dolina</t>
  </si>
  <si>
    <t>Ortáše-Vydumanec</t>
  </si>
  <si>
    <t>Okruh Pečovská N.Ves</t>
  </si>
  <si>
    <t>Pri Podlesku - Kláštorisko</t>
  </si>
  <si>
    <t>Sp.N.Ves-Novoveská Huta - Hajdúkova Lúka</t>
  </si>
  <si>
    <t>Hlinisko - Gelnica</t>
  </si>
  <si>
    <t>Humenská cyklotrasa</t>
  </si>
  <si>
    <t>Habura - Miková</t>
  </si>
  <si>
    <t>Podbanské - Tichá dolina</t>
  </si>
  <si>
    <t>Tatranská Lomnica - Štart</t>
  </si>
  <si>
    <t>Zlatná - Toporec - Haligovce</t>
  </si>
  <si>
    <t>Rázc. Tatr. Kotlina - Slov. Ves</t>
  </si>
  <si>
    <t>Veľká Lomnica - Tatr. Matliare</t>
  </si>
  <si>
    <t>Prielom Dunajca</t>
  </si>
  <si>
    <t>Rázc. Príslop - Spišské Hanušovce</t>
  </si>
  <si>
    <t>Poprad - Gerlachov - Tatranská Polianka</t>
  </si>
  <si>
    <t>Spišská Teplica - Lopušná dolina</t>
  </si>
  <si>
    <t>Poprad - Sp. Štiavnik (kaštieľ)</t>
  </si>
  <si>
    <t>Novoveská Huta - Hajdúkova lúka</t>
  </si>
  <si>
    <t>Ľubovnianska cyklotrasa</t>
  </si>
  <si>
    <t>medzin. CTT Zelený bicykel</t>
  </si>
  <si>
    <t>Šarišský cyklookruh</t>
  </si>
  <si>
    <t>Cyklookruh údolím Svinky</t>
  </si>
  <si>
    <t>Muráň - Gretľa</t>
  </si>
  <si>
    <t>Potašňa - Jelenia lúka</t>
  </si>
  <si>
    <t>Ľubica - Majerka - Ihľany</t>
  </si>
  <si>
    <t>Vrbov - Dravce</t>
  </si>
  <si>
    <t>Žakovská Poľana - Nová Lesná - Tatranská Lomnica</t>
  </si>
  <si>
    <t>Po stopách dobrého vojaka Švejka</t>
  </si>
  <si>
    <t>Jezersko - Pod Hrbom - Spišské Hanušovce (Okruh nad Jezerskom)</t>
  </si>
  <si>
    <t>Magurka - Malá Franková - Plašný vrch</t>
  </si>
  <si>
    <t>Po Sninskej koľajke</t>
  </si>
  <si>
    <t>Tvarožná - Pamätník SNP</t>
  </si>
  <si>
    <t>Ľubica - Levočský václavák</t>
  </si>
  <si>
    <t>Levoča - Tichý potok</t>
  </si>
  <si>
    <t>Sečovce - Barnakut</t>
  </si>
  <si>
    <t>Zlatná - Kežmarok - Vrbov - Vlkovce - Hradisko, rázc.</t>
  </si>
  <si>
    <t>Bardejov - štátna hranica Ozenna</t>
  </si>
  <si>
    <t>Brutovce - Vyšný Slavkov</t>
  </si>
  <si>
    <t>Studenec - Ordzovany - Bijacovce - Beharovce</t>
  </si>
  <si>
    <t>Tatranské Matliare - Križovatka na 7 potokov</t>
  </si>
  <si>
    <t>Kežmarok - Malý Slavkov - Huncovce</t>
  </si>
  <si>
    <t>Čierna Voda - Chata Plesnivec</t>
  </si>
  <si>
    <t>Stará Ľubovňa – Podsadek – Zadná poľana – Vojenský tábor</t>
  </si>
  <si>
    <t>Mlynčeky - Rakúsy</t>
  </si>
  <si>
    <t>Šafránska cyklotrasa (Vyšná Šebastová - Okružná)</t>
  </si>
  <si>
    <t>Stará Ľubovňa - Kotník - Vyšné Ružbachy - Kamienka - Jarabina - Sedlo Rozdiel</t>
  </si>
  <si>
    <t>Kyslíková cesta Výrava - Svetlice</t>
  </si>
  <si>
    <t>Prešov - Opálové bane</t>
  </si>
  <si>
    <t>Karpatská cyklistická cesta</t>
  </si>
  <si>
    <t>Dobšiná - Dobšinská ľadová jaskyňa - Voniarky</t>
  </si>
  <si>
    <t>Prielom Muráňky</t>
  </si>
  <si>
    <t>Domická cyklocesta</t>
  </si>
  <si>
    <t>Smižianska Maša - Košiarny Briežok - Nad Lesnicou - Čingov</t>
  </si>
  <si>
    <t>Okruh okolo Alpínky</t>
  </si>
  <si>
    <t>Vínna cyklotrasa (Čerhov - Ladmovce hrádza)</t>
  </si>
  <si>
    <t>Plešivecká planina - Barkaiho chata</t>
  </si>
  <si>
    <t>Domaňovce - Spišský Hrušov</t>
  </si>
  <si>
    <t>Slanec - št.hranica Hu smer Pusztafalu</t>
  </si>
  <si>
    <t>Spišské Tomášovce - Iliašovce - Harichovce - Danišovce - Hájenka</t>
  </si>
  <si>
    <t>Slanec - št.hranica Hu smer Füzér</t>
  </si>
  <si>
    <t>Teplička - pri Odorínskej chate</t>
  </si>
  <si>
    <t xml:space="preserve">Veľká Krčava - Pacín </t>
  </si>
  <si>
    <t>Ťahanovce - Družstevná pri Hornáde</t>
  </si>
  <si>
    <t>Jahodná - Stará Židovská cesta - Soliská - Horný Bankov</t>
  </si>
  <si>
    <t>Nižná Slana - Vyšná Slaná - Roštár</t>
  </si>
  <si>
    <t>Spišská Nová Ves - Novoveská Huta - Pod Suchým vrchom</t>
  </si>
  <si>
    <t>Hlinisko - Gelnica, most</t>
  </si>
  <si>
    <t>Vinianska cyklotrasa</t>
  </si>
  <si>
    <t xml:space="preserve">Cyklotrasa Dve vody </t>
  </si>
  <si>
    <t>Detský okruh</t>
  </si>
  <si>
    <t>Ortáše / spojka /</t>
  </si>
  <si>
    <t>Na Šarišský hrad</t>
  </si>
  <si>
    <t>Chvastejov - Kelda</t>
  </si>
  <si>
    <t>Okruh Vyšné hágy</t>
  </si>
  <si>
    <t>Stará Lesná - trasa 8860</t>
  </si>
  <si>
    <t>Okruh Nová Lesná - Dolný Smokovec</t>
  </si>
  <si>
    <t>Hrebienok - Bilíková chata</t>
  </si>
  <si>
    <t>Lesnica - Červený Kláštor</t>
  </si>
  <si>
    <t>Bachledova dolina - Matiašovce, družstvo</t>
  </si>
  <si>
    <t>Vojňany - Toporec</t>
  </si>
  <si>
    <t>Odb. cesty 67 - Mokriny</t>
  </si>
  <si>
    <t>Štátna hranica - Sp. Stará Ves</t>
  </si>
  <si>
    <t>Huncovce - Žakovce - Vrbov</t>
  </si>
  <si>
    <t>Vrbov - kúpaliská Vrbov</t>
  </si>
  <si>
    <t>Podspády - št. hranica</t>
  </si>
  <si>
    <t>Štrba - Vyšná Šuňava</t>
  </si>
  <si>
    <t>Nižná Šuňava - Štrba</t>
  </si>
  <si>
    <t>Sp. Štiavnik (kaštieľ) - Vydrník - Hrabušice</t>
  </si>
  <si>
    <t>Tatranská Lomnica - Pod Štartom</t>
  </si>
  <si>
    <t>Spišská spojka</t>
  </si>
  <si>
    <t>Cyklochod.k drev. Kostolíku v Ruskom Potoku</t>
  </si>
  <si>
    <t>Stakčín - Ulič</t>
  </si>
  <si>
    <t>Topoľa - Ruské</t>
  </si>
  <si>
    <t>Lučivná - Štôla - Svit</t>
  </si>
  <si>
    <t>Údolie Svinky</t>
  </si>
  <si>
    <t>Sp. Teplica - Svit (bývalá 008)</t>
  </si>
  <si>
    <t>Zlatobanská CC</t>
  </si>
  <si>
    <t>Potašna - Nad Potašnou</t>
  </si>
  <si>
    <t>Potašná - Strihovce</t>
  </si>
  <si>
    <t>Spojka na Strihovce</t>
  </si>
  <si>
    <t>Vlkovce - Pod Vtáčim vrchom - Dlhú Stráže - Hradisko</t>
  </si>
  <si>
    <t>Vlková - Tvarožná</t>
  </si>
  <si>
    <t>Údolie smrti - Vyšný Komárnik</t>
  </si>
  <si>
    <t>Dúbrava - Hrabová Roztoka</t>
  </si>
  <si>
    <t>odbočka Ruská Bystrá</t>
  </si>
  <si>
    <t>Horáreň Mlynčeky - Smrečiny</t>
  </si>
  <si>
    <t xml:space="preserve">Ždiar - Strednica </t>
  </si>
  <si>
    <t>Šarpanec - Bachledova dolina, vyhliadková veža</t>
  </si>
  <si>
    <t>hrebeň SM - Veľká Franková (jednosmer)</t>
  </si>
  <si>
    <t>Magurka - Ždiar (jednosmerná)</t>
  </si>
  <si>
    <t>Veľká Franková - Kaczwin</t>
  </si>
  <si>
    <t>Biele Kamene - Čierťaže</t>
  </si>
  <si>
    <t>U Umretého - Rovienky</t>
  </si>
  <si>
    <t>Mestská cyklotrasa Snina</t>
  </si>
  <si>
    <t>Levočská dolina - Zaľubica</t>
  </si>
  <si>
    <t>Levočská dolina - Kozí hrb</t>
  </si>
  <si>
    <t>Kotenhag – Vinná (poľovnícka chata)</t>
  </si>
  <si>
    <t>Cyklochodník planét</t>
  </si>
  <si>
    <t>Vihorlatská úzkokoľajka</t>
  </si>
  <si>
    <t>Poprad - Kvetnica</t>
  </si>
  <si>
    <t>Malý Slavkov - trasa 5895</t>
  </si>
  <si>
    <t>Za hradom – Podsadek</t>
  </si>
  <si>
    <t>Pasterník – Mokré lúky</t>
  </si>
  <si>
    <t>Tri studne – Hlinská – Osly</t>
  </si>
  <si>
    <t>Vyšné Ružbachy - Pánske Lúky</t>
  </si>
  <si>
    <t>Nálepkovo - Závadské skaly</t>
  </si>
  <si>
    <t xml:space="preserve">Nová Ľubovňa - Vyhliadka - Ľubovnianske kúpele </t>
  </si>
  <si>
    <t>Barvis - Štopark</t>
  </si>
  <si>
    <t>Krížova Ves - Horný Tankodrom</t>
  </si>
  <si>
    <t>Spojka Pavlovská cyklotrasa . Podhradík</t>
  </si>
  <si>
    <t>Stará Ľubovňa - Jarabina</t>
  </si>
  <si>
    <t>Spojka trás 5886 a 8561</t>
  </si>
  <si>
    <t>Ihľany - Malý Václavák</t>
  </si>
  <si>
    <t>Staromestský okruh</t>
  </si>
  <si>
    <t>Bardejovské kúpele  - Kúpeľný okruh</t>
  </si>
  <si>
    <t>Malý humenský okruh</t>
  </si>
  <si>
    <t>Odbočka ku kostolíku Jalová</t>
  </si>
  <si>
    <t>Spojka cez Mikovú</t>
  </si>
  <si>
    <t>Vernár - Kopanická cesta, Vyšná</t>
  </si>
  <si>
    <t>Okolo Krížovej</t>
  </si>
  <si>
    <t>Vyšná Slaná - Rejdová</t>
  </si>
  <si>
    <t>Rožňava (centrum) - Rožňavská pekáreň</t>
  </si>
  <si>
    <t>Hrad Krásna Hôrka - Mauzóleum</t>
  </si>
  <si>
    <t>Gemerská Hôrka - Meliata</t>
  </si>
  <si>
    <t>Nižná Slaná (Henckovce) - Roštár</t>
  </si>
  <si>
    <t>Hucín - Jelšava</t>
  </si>
  <si>
    <t>Brdárka - Nižná Slaná</t>
  </si>
  <si>
    <t>Spišské Tomášovce - Ďurkovec, rázc</t>
  </si>
  <si>
    <t>8708a</t>
  </si>
  <si>
    <t>Odbočka Tomášovský výhľad</t>
  </si>
  <si>
    <t>Levoča - Pod Kačelákom</t>
  </si>
  <si>
    <t>Spojka Silická Brezová</t>
  </si>
  <si>
    <t>Spojka Olšava - Skároš (Horáreň Červený vrch)</t>
  </si>
  <si>
    <t>Tornaľa-Starňa - hranica MR</t>
  </si>
  <si>
    <t>Domica - Aggtelek - hranica MR</t>
  </si>
  <si>
    <t>Hrušov- Szogliget - hranica MR</t>
  </si>
  <si>
    <t>Turňa n. Bodvou-Hosťovce- hranica MR</t>
  </si>
  <si>
    <t>Slovenské Nové Mesto - Viničky</t>
  </si>
  <si>
    <t>Kolínovce - Galmus</t>
  </si>
  <si>
    <t>Koromľa - Priekopa</t>
  </si>
  <si>
    <t>Podlesok majer (okruh)</t>
  </si>
  <si>
    <t>Chrasť nad Hornádom - Miloj (rázc).</t>
  </si>
  <si>
    <t>Lúčka</t>
  </si>
  <si>
    <t>Veľká Márovka – Červený vrch</t>
  </si>
  <si>
    <t>Letanovce - Letanovský mlyn</t>
  </si>
  <si>
    <t>Lipy - Svinské</t>
  </si>
  <si>
    <t>Ferčekovce - Košiarny briežok</t>
  </si>
  <si>
    <t>Lesíkom, Čerhov - ATC Maria Veľaty</t>
  </si>
  <si>
    <t>Dobšiná (Depovo) - Pred Čuntavou</t>
  </si>
  <si>
    <t>Chotárna Dolka - Zadný Hýľ</t>
  </si>
  <si>
    <t>Na chatu na Prednej Holici</t>
  </si>
  <si>
    <t>Spojka na Jahodnej</t>
  </si>
  <si>
    <t>Gombasecká jaskyňa - Silica</t>
  </si>
  <si>
    <t>Jablonov - Paklan - Hrhovské rybníky- Hrhov</t>
  </si>
  <si>
    <t>Hliniky - Pod kamennou osadou - Hliniky</t>
  </si>
  <si>
    <t>Pingarty – Chata Rakovec – Rakovec, rázc.</t>
  </si>
  <si>
    <t>Sp.N.Ves - Mier</t>
  </si>
  <si>
    <t>Kaplnka sv. Trojice - Lučbach</t>
  </si>
  <si>
    <t>Potašňa - Nad Potašňou</t>
  </si>
  <si>
    <t>Potašňa - Strihovce</t>
  </si>
  <si>
    <t>Ruský Hrabovec - Ruská Bystrá</t>
  </si>
  <si>
    <t>Nálepkovo - Závadské skalky</t>
  </si>
  <si>
    <t>Madaras - Pod Tepličkou - Roveň</t>
  </si>
  <si>
    <t xml:space="preserve">Vinné Gravel </t>
  </si>
  <si>
    <t>N8701</t>
  </si>
  <si>
    <t>Vyhliadková (Čerhov – výhladka ku krížu  - Čerhov vinice - križ.so zelenou)</t>
  </si>
  <si>
    <t>N8702</t>
  </si>
  <si>
    <t>Ovocná (Malá Trňa - Karlov dvor - križ,so žltou trasou)</t>
  </si>
  <si>
    <t>N8703</t>
  </si>
  <si>
    <t>Vinohradnícka (Černochov – Veľká Bara)</t>
  </si>
  <si>
    <t xml:space="preserve"> 5</t>
  </si>
  <si>
    <t>2564 - Teplý vrch - Potok - číslo</t>
  </si>
  <si>
    <t>Bardejov - Kurovské sedlo (hranica) - Krynica (PL)</t>
  </si>
  <si>
    <t>Spišská Belá - Zlatná - Záľubica - Tvarožná</t>
  </si>
  <si>
    <t>Senec - Boldog - Čataj - Igram - Kaplna</t>
  </si>
  <si>
    <t>N2003</t>
  </si>
  <si>
    <t>Náučný cykloturistický chodník Pernek - Pezinok</t>
  </si>
  <si>
    <t>Kráľová pri Senci - Hrubá Borša - Včelárska paseka (okruh)</t>
  </si>
  <si>
    <t>Blatné - Igram</t>
  </si>
  <si>
    <t>spojka trás 2006 a 5018</t>
  </si>
  <si>
    <t>Trail Baník</t>
  </si>
  <si>
    <t>Gbely - Adamov</t>
  </si>
  <si>
    <t>Báb - Hájske - Mešterík</t>
  </si>
  <si>
    <t>Spojka Madunice</t>
  </si>
  <si>
    <t>Hubina - Radošina</t>
  </si>
  <si>
    <t>Spojka na Kunov</t>
  </si>
  <si>
    <t>Trojmedzie</t>
  </si>
  <si>
    <t>Horná Súča - Bojková - Šanov CZ (Na Koncích)</t>
  </si>
  <si>
    <t>Štvrtok - Kykula - Machnáč - Kostolná-Záriečie</t>
  </si>
  <si>
    <t>Drietoma (Drietomica) - Horná Súča</t>
  </si>
  <si>
    <t>Melčice-Liskové - Kostolná-Záriečie</t>
  </si>
  <si>
    <t>Poriadie - Hrabina - Stará Myjava</t>
  </si>
  <si>
    <t>Zelená Voda - Beckov</t>
  </si>
  <si>
    <t>Hrabina - Jastrabinec</t>
  </si>
  <si>
    <t>Haluzice - Štvrtok</t>
  </si>
  <si>
    <t>Kykula - Vyškovec (CZ)</t>
  </si>
  <si>
    <t>Melčice-Lieskové - Vážska cyklomagistrála</t>
  </si>
  <si>
    <t>spojka Chocholná</t>
  </si>
  <si>
    <t>Spojka Hamovanie</t>
  </si>
  <si>
    <t>Južným regiónom</t>
  </si>
  <si>
    <t>Nitra - Vráble</t>
  </si>
  <si>
    <t>Okruh Laurentius</t>
  </si>
  <si>
    <t>Mochovce - Nevidzany</t>
  </si>
  <si>
    <t>Brhlovce - Santovka</t>
  </si>
  <si>
    <t>Tlmače - Rybník - Čajkov - Nová Dedina</t>
  </si>
  <si>
    <t>Plavé Vozokany - Dedinka (Hurbanovce)</t>
  </si>
  <si>
    <t>Pialske vinohrady - Medvecké</t>
  </si>
  <si>
    <t>Levice - Bardoňovo</t>
  </si>
  <si>
    <t>Počúvadlo - Seginov</t>
  </si>
  <si>
    <t>Javornícka cyklomagistrála</t>
  </si>
  <si>
    <t>Podhorím Malej Fatry (Varín - Terchová)</t>
  </si>
  <si>
    <t>Komjatná – Valaská Dubová</t>
  </si>
  <si>
    <t>Spojka Jasenovskej a Zbyňovskej doliny</t>
  </si>
  <si>
    <t>Ružomberok - Čutkovská dolina - Sedlo pod Vtáčnikom</t>
  </si>
  <si>
    <t>Oravská Poruba - Veličná (Revišné)</t>
  </si>
  <si>
    <t>Turany - Nolčovo</t>
  </si>
  <si>
    <t>Rapovce – Veľká nad Ipľom – Jelšovec – Ľuboreč</t>
  </si>
  <si>
    <t>Medveďou stopou</t>
  </si>
  <si>
    <t>Dolné Strháre - Madačka - Slatinské lazy</t>
  </si>
  <si>
    <t>Okolo Chotára</t>
  </si>
  <si>
    <t>Hrušovská trasa č. 5 - Jablonec</t>
  </si>
  <si>
    <t>Žarnovica – Horné Hámre brod</t>
  </si>
  <si>
    <t>Prochot - Vtáčnik</t>
  </si>
  <si>
    <t>Krupina – Hozník - Tanistravár</t>
  </si>
  <si>
    <t>Jeleňou stopou</t>
  </si>
  <si>
    <t>Telgárt - Dilingová</t>
  </si>
  <si>
    <t>Fiľakovo - Ratka - Rapovce</t>
  </si>
  <si>
    <t>Čakanovce - Radzovce - Obručná</t>
  </si>
  <si>
    <t>Spišské Tomášovce - Pod Kačelákom - Spišské Podhradie</t>
  </si>
  <si>
    <t>Slovenská Kajňa - Slanské vrchy</t>
  </si>
  <si>
    <t>Humenné - Hubková (Grófka Trail)</t>
  </si>
  <si>
    <t>Giraltovce - Domaša</t>
  </si>
  <si>
    <t>R. O. Dobrá - Kvakovce</t>
  </si>
  <si>
    <t xml:space="preserve">Stará Ľubovňa – Chmeľnica </t>
  </si>
  <si>
    <t>Škapova dolina  – Sedlo pod Škapovou</t>
  </si>
  <si>
    <t>Ľubická dolina – Gehuľa</t>
  </si>
  <si>
    <t>Nová Sedlica - Zboj</t>
  </si>
  <si>
    <t>Levočská dolina, Podhrby - Závada - Vyšné Repaše</t>
  </si>
  <si>
    <t>Veľký okruh</t>
  </si>
  <si>
    <t xml:space="preserve">Dúbrava - Beharovce - Vyšný Slavkov, Vlčia </t>
  </si>
  <si>
    <t>Zádielska chata - Silica</t>
  </si>
  <si>
    <t>Vlčia dolina, rázc. - Sekera - Podkova</t>
  </si>
  <si>
    <t>Rezervár – Tmavá dolka – Duráková lúka</t>
  </si>
  <si>
    <t>Pašková – Koniar – Gemerská Hôrka</t>
  </si>
  <si>
    <t xml:space="preserve">Jablonov nad Turňou – Hrušov – Kaplnka Sv. Anny </t>
  </si>
  <si>
    <t>Ardovské zlaté bane</t>
  </si>
  <si>
    <t>Debraď - Ladislavova vyvieračka - Hačava</t>
  </si>
  <si>
    <t>Drnava - Pipitka - Krásna Hôrka</t>
  </si>
  <si>
    <t>Tréningový okruh</t>
  </si>
  <si>
    <t>006a</t>
  </si>
  <si>
    <t>Oravská cyklomagistrála - Odbočka k mlynom</t>
  </si>
  <si>
    <t>Hrebeňovka Javorníkov</t>
  </si>
  <si>
    <t>Žilina-Zbyňov</t>
  </si>
  <si>
    <t>Vyšné Repaše - Spišské Podhradie</t>
  </si>
  <si>
    <t>Breznička - Katarínska Huta - Kotmanová</t>
  </si>
  <si>
    <t>Cyklo Púpov</t>
  </si>
  <si>
    <t>Polomka-Pravdová-Volchovo</t>
  </si>
  <si>
    <t>Kostivrch - Horné Hámre - Hrabičov</t>
  </si>
  <si>
    <t>Muránky - Sekera</t>
  </si>
  <si>
    <t>Sp. Nová Ves, Tatran – Rezervár – Pod rozhľadňou – Duráková lúka</t>
  </si>
  <si>
    <t>Modrý Kameň (Hrad) - D. Strehová - Prielohy</t>
  </si>
  <si>
    <t>MTB</t>
  </si>
  <si>
    <t>CESTA</t>
  </si>
  <si>
    <t>N2201</t>
  </si>
  <si>
    <t>Cyrilometodská cesta (Jelenie jamy - Tesáre)</t>
  </si>
  <si>
    <t>Dunajská Streda - Baka (EuroVelo 6)</t>
  </si>
  <si>
    <t>Stará Čierna Voda - Tomášikovo - Jahodná</t>
  </si>
  <si>
    <t>Košariská - Malá Klenová - Brezová pod Bradlom</t>
  </si>
  <si>
    <t>Malý Dunaj - Trnávka - Michal na Ostrove - Malý Dunaj</t>
  </si>
  <si>
    <t>N5202</t>
  </si>
  <si>
    <t>SacraVelo - vetva TTSK (Orechová Potôň - DS - Blatná na Ostrove - Šamorín - BA)</t>
  </si>
  <si>
    <t>Spojka Jelka</t>
  </si>
  <si>
    <t>Odbočka Kyselica</t>
  </si>
  <si>
    <t>Hlohovec, mýtnica - Šianec, vyhliadka</t>
  </si>
  <si>
    <t xml:space="preserve">SPOLU KS TRÁS </t>
  </si>
  <si>
    <t>TT KRAJ - MODRÉ  NÁUČNÉ</t>
  </si>
  <si>
    <t>058</t>
  </si>
  <si>
    <t>Štiavnicka Anča</t>
  </si>
  <si>
    <t>Vysoká pri Morave - Svätý Jur - Vajnory - Ivanka pri Dunaji - Rovinka - Hamuliakovo</t>
  </si>
  <si>
    <t>N2004</t>
  </si>
  <si>
    <t>Okolo slnečných jazier</t>
  </si>
  <si>
    <t>N2301</t>
  </si>
  <si>
    <t>Po Čavojských zlatých baniach</t>
  </si>
  <si>
    <t>Levice - Horša - Brhlovce - Levice</t>
  </si>
  <si>
    <t>Cyklotrasa regiónom MERIDIEM</t>
  </si>
  <si>
    <t>Nižný Kelčov, U Kadákov - Pod Klinkovským vrchom - Vysoká nad Kysucou, OÚ</t>
  </si>
  <si>
    <t>Chata Kmínek - Horný Kelčov - sedlo Vrchpoľana  - rozhľadňa Zlámaná - Vyšný Kelčov, Rieka</t>
  </si>
  <si>
    <t>Korňa, obecný úrad - Majtánovci - U Fojtíkov - Nižná Korňa, futbalová aréna</t>
  </si>
  <si>
    <t>Konečná (hranica s ČR) - Pred Hraničkami -  Vyšná Korňa, stará škola -  Panoráma Ranč - Bobek - Pod Bobekom (hranica s ČR)</t>
  </si>
  <si>
    <t>Korňa, Obecný úrad - Nad Študentovcami - pútnické miesto Živčáková</t>
  </si>
  <si>
    <t>Demänovská Dolina – Jaskyňa Slobody – Jasná – Tri vody</t>
  </si>
  <si>
    <t>Klubina - Veľký potok - Pod Brýzgalkou - Vychylovka, Pavelkovia</t>
  </si>
  <si>
    <t>VD Žilina - Teplička nad Váhom - Gbeľany - Koňhora</t>
  </si>
  <si>
    <t>Žiar nad Hronom - Kremnica</t>
  </si>
  <si>
    <t>Látky (Zerrenpach) – Ipeľský potok – Málinec – Ozdín (Bystrička)</t>
  </si>
  <si>
    <t>BB KRAJ - MODRÉ NÁUČNÉ</t>
  </si>
  <si>
    <t>N2550</t>
  </si>
  <si>
    <t>Pustý hrad - Repište - Vyhne - Revišské Podzámčie</t>
  </si>
  <si>
    <t>N2551</t>
  </si>
  <si>
    <t>Zvolen - Sášovské Podhradie</t>
  </si>
  <si>
    <t>Peklo - Pod Polanou</t>
  </si>
  <si>
    <t>Cykloturstická trasa Jozefínka</t>
  </si>
  <si>
    <t>Mária Huta - Chata Erika - Kojšová Hoľa</t>
  </si>
  <si>
    <t>Kuchyňa - Pernek</t>
  </si>
  <si>
    <t>Viničné - Slovenský Grob</t>
  </si>
  <si>
    <t>EuroVelo 6 - ATC Rudava - Malé Leváre - Veľké Leváre</t>
  </si>
  <si>
    <t>N5002</t>
  </si>
  <si>
    <t>Kráľová pri Senci - Oáza sibírskeho tigra</t>
  </si>
  <si>
    <t>N5302</t>
  </si>
  <si>
    <t>Čavoj - Obšiar</t>
  </si>
  <si>
    <t>Slepčany - Chyndice - Nová Ves nad Žitavou</t>
  </si>
  <si>
    <t>Černík - Kmeťovo</t>
  </si>
  <si>
    <t>Hájske - Jarok</t>
  </si>
  <si>
    <t>Korňa, OÚ  - Za Okrúhlou - sedlo Vrchpoľana - Komaníková - Korňa, OÚ</t>
  </si>
  <si>
    <t>Nižná Korňa, futbalová aréna - U Šuľcov - U Fojtíkov</t>
  </si>
  <si>
    <t xml:space="preserve">Pod Boháčovcami - Pred Hraničkami </t>
  </si>
  <si>
    <t>Jaskyňa Slobody - Repiská - Vrbické pleso - Tri vody</t>
  </si>
  <si>
    <t>Centrum Jasná – Rovná Hoľa – Záhradky</t>
  </si>
  <si>
    <t>Budatín - Vodné dielo Žilina</t>
  </si>
  <si>
    <t>Nižný Kelčov - Nad Zadnou Šatinou - Nad Jedľovníkom, lesná cesta - Vrchrieka</t>
  </si>
  <si>
    <t>Nová Bystrica, Cadrikova (cyklomagistrála) - Veľký potok</t>
  </si>
  <si>
    <t>Nižný Kelčov, U Kadákov - Kaplnka svätá Anna - Na doline - Pod Klinkovským vrchom</t>
  </si>
  <si>
    <t>Vyšný Kelčov - Volarská - chata Kmínek</t>
  </si>
  <si>
    <t>Halič – Tuhár - Nedelište</t>
  </si>
  <si>
    <t xml:space="preserve">Bajkom ponad vodopád </t>
  </si>
  <si>
    <t>Detvianska Huta - Sedlo Prieraz - Ozdín (Bystrička)</t>
  </si>
  <si>
    <t>Okruh Látky (Zerrenpach) – Pameň Ipľa – Grapa</t>
  </si>
  <si>
    <t>Fiľakovo – Hajnáčka – Tachty – Cered (HU)</t>
  </si>
  <si>
    <t xml:space="preserve">Bachledová dolina - Chodník korunami stromov  </t>
  </si>
  <si>
    <t xml:space="preserve">Ihlany- Nová Ľubovňa  </t>
  </si>
  <si>
    <t xml:space="preserve">Kežmarok - Malý Slavkov - Huncovce  </t>
  </si>
  <si>
    <t xml:space="preserve">Šoldov, pri Štrbe - Lieskovec </t>
  </si>
  <si>
    <t>Pusté Čemerne - Pozdišovce</t>
  </si>
  <si>
    <t>MTB okruh Jablonové</t>
  </si>
  <si>
    <t>Spojka trás EuroVelo 6 (Lužný most)</t>
  </si>
  <si>
    <t>JuRaVa - Čierna Voda</t>
  </si>
  <si>
    <t xml:space="preserve">Spojka ATC Rudava - C - REKREA </t>
  </si>
  <si>
    <t>Horné Srnie - Ranch 13</t>
  </si>
  <si>
    <t>N8301</t>
  </si>
  <si>
    <t>Čavojec – Pod Temešskú skalu</t>
  </si>
  <si>
    <t>Spojka Brhlovce - Žemberovce</t>
  </si>
  <si>
    <t>Prepoj (na Žuhračku) 5126 a 5125</t>
  </si>
  <si>
    <t>Spojka k rozhľadni nad Černíkom</t>
  </si>
  <si>
    <t>Spojka na Mladý Háj</t>
  </si>
  <si>
    <t>Lula - Melek - Lúčnica nad Žitavou</t>
  </si>
  <si>
    <t>Sedlo Semeteš - Grušpierovci</t>
  </si>
  <si>
    <t>Vrchrieka - Vysoká nad Kysucou, U Arnolda</t>
  </si>
  <si>
    <t>Záblatie (kaplnka) - Nad Jedľovníkom, lesná cesta</t>
  </si>
  <si>
    <t>Melocík - Nad Melocíkom - Nad Zadnou Šatinou - Jedľovník, kaplnka - Nižný Kelčov</t>
  </si>
  <si>
    <t>Na doline - Sidorky</t>
  </si>
  <si>
    <t>Nižný Kelčov - Volarská</t>
  </si>
  <si>
    <t xml:space="preserve">Korňa, obecný úrad - Veľká lavička - Komaníková - Korňa, Obecný úrad </t>
  </si>
  <si>
    <t>Majtánovci - Vyšná Korňa, stará škola - Pod Boháčovcami - Pred Hraničkami</t>
  </si>
  <si>
    <t xml:space="preserve">Nad Študentovcami - Za Okrúhlou </t>
  </si>
  <si>
    <t>Lúčky – Vyhliadka Podroh – Záhradky – Lúčky</t>
  </si>
  <si>
    <t>Východná - Važec</t>
  </si>
  <si>
    <t>Poluvsie - Brodek - Turie</t>
  </si>
  <si>
    <t>Liptovská Teplá - Vodná nádrž Bešeňová</t>
  </si>
  <si>
    <t>Varín - Nezbudská Lúčka - Strahrad</t>
  </si>
  <si>
    <t>N8401</t>
  </si>
  <si>
    <t>Centrum Jasná – Lutonského promenáda - Priehyba</t>
  </si>
  <si>
    <t>Halič – Polichovo</t>
  </si>
  <si>
    <t>Štullerov trail</t>
  </si>
  <si>
    <t>Spojka Hrnčiarky - VN Málinec</t>
  </si>
  <si>
    <t>Šášovské podhradie - Sklené Teplice - Repište</t>
  </si>
  <si>
    <t>Nižný Hrušov - Lesné</t>
  </si>
  <si>
    <t>Prepoj trás 5901 - 5898</t>
  </si>
  <si>
    <t>Lesné - Rakovec nad Ondavou</t>
  </si>
  <si>
    <t>Moravany - Pozdišovce</t>
  </si>
  <si>
    <t>Pozdišovce - Suché</t>
  </si>
  <si>
    <t>Rakovec nad Ondavou - Suché</t>
  </si>
  <si>
    <t>Suché - Moravany</t>
  </si>
  <si>
    <t>Pod kolami - Okrúhly les</t>
  </si>
  <si>
    <t>N8704</t>
  </si>
  <si>
    <t>Náučná cyklotrasa Gotickými kostolíkmi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</si>
</sst>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Arial CE"/>
      <family val="2"/>
      <charset val="238"/>
    </font>
    <font>
      <b/>
      <sz val="10"/>
      <name val="Arial CE"/>
      <family val="2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rgb="FF000000"/>
      <name val="Roboto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374">
    <xf numFmtId="0" fontId="0" fillId="0" borderId="0" xfId="0"/>
    <xf numFmtId="0" fontId="3" fillId="0" borderId="0" xfId="0" applyFont="1"/>
    <xf numFmtId="0" fontId="0" fillId="0" borderId="7" xfId="0" applyFill="1" applyBorder="1"/>
    <xf numFmtId="0" fontId="0" fillId="0" borderId="7" xfId="0" applyFont="1" applyFill="1" applyBorder="1"/>
    <xf numFmtId="0" fontId="5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0" fillId="0" borderId="7" xfId="0" applyBorder="1"/>
    <xf numFmtId="0" fontId="5" fillId="0" borderId="1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164" fontId="8" fillId="0" borderId="7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7" fillId="0" borderId="6" xfId="0" applyFont="1" applyFill="1" applyBorder="1"/>
    <xf numFmtId="0" fontId="7" fillId="0" borderId="7" xfId="0" applyFont="1" applyFill="1" applyBorder="1"/>
    <xf numFmtId="0" fontId="5" fillId="0" borderId="26" xfId="0" applyFont="1" applyBorder="1" applyAlignment="1">
      <alignment vertical="center"/>
    </xf>
    <xf numFmtId="0" fontId="0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0" borderId="7" xfId="0" applyFont="1" applyFill="1" applyBorder="1"/>
    <xf numFmtId="0" fontId="0" fillId="0" borderId="8" xfId="0" applyFill="1" applyBorder="1"/>
    <xf numFmtId="0" fontId="6" fillId="0" borderId="2" xfId="0" applyFont="1" applyFill="1" applyBorder="1" applyAlignment="1">
      <alignment horizontal="left"/>
    </xf>
    <xf numFmtId="0" fontId="6" fillId="0" borderId="7" xfId="0" applyFont="1" applyFill="1" applyBorder="1"/>
    <xf numFmtId="0" fontId="5" fillId="0" borderId="27" xfId="0" applyFont="1" applyBorder="1" applyAlignment="1">
      <alignment vertical="center"/>
    </xf>
    <xf numFmtId="0" fontId="9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9" fillId="0" borderId="26" xfId="0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7" xfId="0" applyFont="1" applyBorder="1"/>
    <xf numFmtId="0" fontId="9" fillId="0" borderId="7" xfId="0" applyFont="1" applyBorder="1"/>
    <xf numFmtId="0" fontId="3" fillId="0" borderId="0" xfId="0" applyFont="1" applyAlignment="1">
      <alignment vertical="center"/>
    </xf>
    <xf numFmtId="49" fontId="3" fillId="3" borderId="9" xfId="0" applyNumberFormat="1" applyFont="1" applyFill="1" applyBorder="1"/>
    <xf numFmtId="0" fontId="3" fillId="0" borderId="10" xfId="0" applyFont="1" applyFill="1" applyBorder="1" applyAlignment="1"/>
    <xf numFmtId="49" fontId="3" fillId="3" borderId="2" xfId="0" applyNumberFormat="1" applyFont="1" applyFill="1" applyBorder="1"/>
    <xf numFmtId="0" fontId="3" fillId="0" borderId="7" xfId="0" applyFont="1" applyFill="1" applyBorder="1" applyAlignment="1"/>
    <xf numFmtId="0" fontId="3" fillId="0" borderId="7" xfId="0" applyFont="1" applyBorder="1"/>
    <xf numFmtId="49" fontId="3" fillId="0" borderId="2" xfId="0" applyNumberFormat="1" applyFont="1" applyFill="1" applyBorder="1"/>
    <xf numFmtId="49" fontId="3" fillId="3" borderId="3" xfId="0" applyNumberFormat="1" applyFont="1" applyFill="1" applyBorder="1"/>
    <xf numFmtId="0" fontId="3" fillId="0" borderId="8" xfId="0" applyFont="1" applyFill="1" applyBorder="1" applyAlignment="1"/>
    <xf numFmtId="0" fontId="3" fillId="0" borderId="8" xfId="0" applyFont="1" applyBorder="1"/>
    <xf numFmtId="0" fontId="3" fillId="0" borderId="0" xfId="0" applyFont="1" applyAlignment="1"/>
    <xf numFmtId="0" fontId="12" fillId="0" borderId="26" xfId="0" applyFont="1" applyFill="1" applyBorder="1" applyAlignment="1">
      <alignment horizontal="left"/>
    </xf>
    <xf numFmtId="0" fontId="12" fillId="0" borderId="6" xfId="0" applyFont="1" applyFill="1" applyBorder="1"/>
    <xf numFmtId="164" fontId="12" fillId="0" borderId="6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12" fillId="0" borderId="7" xfId="0" applyFont="1" applyFill="1" applyBorder="1"/>
    <xf numFmtId="164" fontId="12" fillId="0" borderId="7" xfId="0" applyNumberFormat="1" applyFont="1" applyFill="1" applyBorder="1" applyAlignment="1">
      <alignment horizontal="center"/>
    </xf>
    <xf numFmtId="0" fontId="12" fillId="3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7" xfId="0" applyFont="1" applyFill="1" applyBorder="1"/>
    <xf numFmtId="0" fontId="12" fillId="3" borderId="3" xfId="0" applyFont="1" applyFill="1" applyBorder="1" applyAlignment="1">
      <alignment horizontal="left"/>
    </xf>
    <xf numFmtId="0" fontId="12" fillId="0" borderId="8" xfId="0" applyFont="1" applyFill="1" applyBorder="1"/>
    <xf numFmtId="164" fontId="12" fillId="0" borderId="8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8" xfId="0" applyFont="1" applyFill="1" applyBorder="1"/>
    <xf numFmtId="0" fontId="3" fillId="0" borderId="6" xfId="0" applyFont="1" applyFill="1" applyBorder="1"/>
    <xf numFmtId="0" fontId="12" fillId="0" borderId="6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7" xfId="0" applyFont="1" applyBorder="1" applyAlignment="1">
      <alignment horizontal="center"/>
    </xf>
    <xf numFmtId="0" fontId="12" fillId="0" borderId="7" xfId="0" applyFont="1" applyBorder="1"/>
    <xf numFmtId="0" fontId="3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7" xfId="0" applyFont="1" applyBorder="1"/>
    <xf numFmtId="0" fontId="12" fillId="0" borderId="3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0" fontId="13" fillId="5" borderId="15" xfId="0" applyFont="1" applyFill="1" applyBorder="1" applyAlignment="1"/>
    <xf numFmtId="0" fontId="13" fillId="6" borderId="15" xfId="0" applyFont="1" applyFill="1" applyBorder="1" applyAlignment="1"/>
    <xf numFmtId="164" fontId="5" fillId="6" borderId="1" xfId="0" applyNumberFormat="1" applyFont="1" applyFill="1" applyBorder="1"/>
    <xf numFmtId="164" fontId="5" fillId="6" borderId="1" xfId="0" applyNumberFormat="1" applyFont="1" applyFill="1" applyBorder="1" applyAlignment="1">
      <alignment horizontal="center"/>
    </xf>
    <xf numFmtId="0" fontId="5" fillId="2" borderId="12" xfId="0" applyFont="1" applyFill="1" applyBorder="1" applyAlignment="1"/>
    <xf numFmtId="164" fontId="5" fillId="2" borderId="1" xfId="0" applyNumberFormat="1" applyFont="1" applyFill="1" applyBorder="1" applyAlignment="1">
      <alignment horizontal="center"/>
    </xf>
    <xf numFmtId="0" fontId="13" fillId="4" borderId="12" xfId="0" applyFont="1" applyFill="1" applyBorder="1" applyAlignment="1"/>
    <xf numFmtId="164" fontId="5" fillId="4" borderId="1" xfId="0" applyNumberFormat="1" applyFont="1" applyFill="1" applyBorder="1" applyAlignment="1">
      <alignment horizontal="center"/>
    </xf>
    <xf numFmtId="49" fontId="3" fillId="0" borderId="3" xfId="0" applyNumberFormat="1" applyFont="1" applyFill="1" applyBorder="1"/>
    <xf numFmtId="164" fontId="5" fillId="5" borderId="16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left"/>
    </xf>
    <xf numFmtId="0" fontId="3" fillId="0" borderId="1" xfId="0" applyFont="1" applyFill="1" applyBorder="1"/>
    <xf numFmtId="0" fontId="13" fillId="4" borderId="15" xfId="0" applyFont="1" applyFill="1" applyBorder="1" applyAlignment="1"/>
    <xf numFmtId="164" fontId="5" fillId="4" borderId="16" xfId="0" applyNumberFormat="1" applyFont="1" applyFill="1" applyBorder="1" applyAlignment="1">
      <alignment horizontal="center"/>
    </xf>
    <xf numFmtId="0" fontId="5" fillId="2" borderId="15" xfId="0" applyFont="1" applyFill="1" applyBorder="1" applyAlignment="1"/>
    <xf numFmtId="164" fontId="5" fillId="2" borderId="16" xfId="0" applyNumberFormat="1" applyFont="1" applyFill="1" applyBorder="1" applyAlignment="1">
      <alignment horizontal="center"/>
    </xf>
    <xf numFmtId="0" fontId="3" fillId="0" borderId="6" xfId="0" applyFont="1" applyBorder="1"/>
    <xf numFmtId="164" fontId="5" fillId="6" borderId="16" xfId="0" applyNumberFormat="1" applyFont="1" applyFill="1" applyBorder="1" applyAlignment="1">
      <alignment horizontal="center"/>
    </xf>
    <xf numFmtId="0" fontId="7" fillId="3" borderId="26" xfId="0" applyFont="1" applyFill="1" applyBorder="1" applyAlignment="1">
      <alignment horizontal="left"/>
    </xf>
    <xf numFmtId="164" fontId="8" fillId="0" borderId="6" xfId="0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7" xfId="0" applyFont="1" applyBorder="1"/>
    <xf numFmtId="0" fontId="7" fillId="0" borderId="7" xfId="0" applyFont="1" applyBorder="1"/>
    <xf numFmtId="164" fontId="17" fillId="0" borderId="7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0" fontId="9" fillId="3" borderId="26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49" fontId="3" fillId="3" borderId="26" xfId="0" applyNumberFormat="1" applyFont="1" applyFill="1" applyBorder="1"/>
    <xf numFmtId="0" fontId="3" fillId="3" borderId="2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center"/>
    </xf>
    <xf numFmtId="164" fontId="13" fillId="0" borderId="4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13" fillId="0" borderId="4" xfId="0" applyNumberFormat="1" applyFont="1" applyFill="1" applyBorder="1" applyAlignment="1">
      <alignment horizontal="center" vertical="center"/>
    </xf>
    <xf numFmtId="49" fontId="12" fillId="3" borderId="2" xfId="0" applyNumberFormat="1" applyFont="1" applyFill="1" applyBorder="1"/>
    <xf numFmtId="49" fontId="12" fillId="3" borderId="3" xfId="0" applyNumberFormat="1" applyFont="1" applyFill="1" applyBorder="1"/>
    <xf numFmtId="0" fontId="13" fillId="0" borderId="5" xfId="0" applyNumberFormat="1" applyFont="1" applyFill="1" applyBorder="1" applyAlignment="1">
      <alignment horizontal="center"/>
    </xf>
    <xf numFmtId="0" fontId="12" fillId="3" borderId="26" xfId="0" applyFont="1" applyFill="1" applyBorder="1" applyAlignment="1">
      <alignment horizontal="left"/>
    </xf>
    <xf numFmtId="164" fontId="13" fillId="0" borderId="6" xfId="0" applyNumberFormat="1" applyFont="1" applyFill="1" applyBorder="1" applyAlignment="1">
      <alignment horizontal="center"/>
    </xf>
    <xf numFmtId="164" fontId="13" fillId="0" borderId="7" xfId="0" applyNumberFormat="1" applyFont="1" applyFill="1" applyBorder="1" applyAlignment="1">
      <alignment horizontal="center"/>
    </xf>
    <xf numFmtId="164" fontId="13" fillId="0" borderId="7" xfId="0" applyNumberFormat="1" applyFont="1" applyFill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/>
    </xf>
    <xf numFmtId="164" fontId="13" fillId="0" borderId="8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164" fontId="5" fillId="0" borderId="7" xfId="0" applyNumberFormat="1" applyFont="1" applyFill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12" fillId="0" borderId="8" xfId="0" applyFont="1" applyBorder="1"/>
    <xf numFmtId="164" fontId="13" fillId="0" borderId="8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2" fillId="0" borderId="29" xfId="0" applyFont="1" applyBorder="1" applyAlignment="1">
      <alignment horizontal="left"/>
    </xf>
    <xf numFmtId="0" fontId="5" fillId="0" borderId="8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7" xfId="0" applyFont="1" applyFill="1" applyBorder="1" applyAlignment="1">
      <alignment horizontal="left"/>
    </xf>
    <xf numFmtId="49" fontId="12" fillId="0" borderId="2" xfId="0" applyNumberFormat="1" applyFont="1" applyFill="1" applyBorder="1"/>
    <xf numFmtId="164" fontId="13" fillId="0" borderId="8" xfId="0" applyNumberFormat="1" applyFont="1" applyFill="1" applyBorder="1" applyAlignment="1">
      <alignment horizontal="center"/>
    </xf>
    <xf numFmtId="0" fontId="12" fillId="3" borderId="7" xfId="0" applyFont="1" applyFill="1" applyBorder="1" applyAlignment="1">
      <alignment horizontal="left"/>
    </xf>
    <xf numFmtId="0" fontId="12" fillId="0" borderId="7" xfId="0" applyFont="1" applyFill="1" applyBorder="1" applyAlignment="1">
      <alignment horizontal="left"/>
    </xf>
    <xf numFmtId="0" fontId="12" fillId="0" borderId="20" xfId="0" applyFont="1" applyFill="1" applyBorder="1"/>
    <xf numFmtId="0" fontId="4" fillId="0" borderId="7" xfId="0" applyFont="1" applyFill="1" applyBorder="1" applyAlignment="1">
      <alignment horizontal="left"/>
    </xf>
    <xf numFmtId="0" fontId="4" fillId="0" borderId="20" xfId="0" applyFont="1" applyFill="1" applyBorder="1"/>
    <xf numFmtId="0" fontId="12" fillId="3" borderId="8" xfId="0" applyFont="1" applyFill="1" applyBorder="1" applyAlignment="1">
      <alignment horizontal="left"/>
    </xf>
    <xf numFmtId="0" fontId="12" fillId="0" borderId="21" xfId="0" applyFont="1" applyFill="1" applyBorder="1"/>
    <xf numFmtId="0" fontId="9" fillId="0" borderId="6" xfId="0" applyFont="1" applyBorder="1"/>
    <xf numFmtId="0" fontId="6" fillId="0" borderId="7" xfId="0" applyFont="1" applyBorder="1"/>
    <xf numFmtId="0" fontId="9" fillId="0" borderId="7" xfId="0" applyFont="1" applyBorder="1" applyAlignment="1">
      <alignment horizontal="left"/>
    </xf>
    <xf numFmtId="0" fontId="20" fillId="0" borderId="23" xfId="0" applyFont="1" applyBorder="1"/>
    <xf numFmtId="0" fontId="0" fillId="0" borderId="29" xfId="0" applyFont="1" applyBorder="1" applyAlignment="1">
      <alignment horizontal="left"/>
    </xf>
    <xf numFmtId="0" fontId="9" fillId="0" borderId="23" xfId="0" applyFont="1" applyBorder="1"/>
    <xf numFmtId="0" fontId="0" fillId="0" borderId="30" xfId="0" applyFont="1" applyFill="1" applyBorder="1"/>
    <xf numFmtId="0" fontId="17" fillId="0" borderId="6" xfId="0" applyFont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64" fontId="15" fillId="0" borderId="7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49" fontId="3" fillId="0" borderId="26" xfId="0" applyNumberFormat="1" applyFont="1" applyFill="1" applyBorder="1"/>
    <xf numFmtId="0" fontId="3" fillId="0" borderId="23" xfId="0" applyFont="1" applyBorder="1"/>
    <xf numFmtId="49" fontId="13" fillId="0" borderId="2" xfId="0" applyNumberFormat="1" applyFont="1" applyFill="1" applyBorder="1"/>
    <xf numFmtId="164" fontId="3" fillId="0" borderId="7" xfId="0" applyNumberFormat="1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0" fontId="21" fillId="0" borderId="7" xfId="0" applyFont="1" applyBorder="1"/>
    <xf numFmtId="164" fontId="21" fillId="0" borderId="7" xfId="0" applyNumberFormat="1" applyFont="1" applyBorder="1" applyAlignment="1">
      <alignment horizontal="center"/>
    </xf>
    <xf numFmtId="0" fontId="21" fillId="0" borderId="7" xfId="0" applyFont="1" applyFill="1" applyBorder="1"/>
    <xf numFmtId="164" fontId="21" fillId="0" borderId="7" xfId="0" applyNumberFormat="1" applyFont="1" applyFill="1" applyBorder="1" applyAlignment="1">
      <alignment horizontal="center"/>
    </xf>
    <xf numFmtId="164" fontId="18" fillId="0" borderId="7" xfId="0" applyNumberFormat="1" applyFont="1" applyBorder="1" applyAlignment="1">
      <alignment horizontal="center"/>
    </xf>
    <xf numFmtId="0" fontId="21" fillId="0" borderId="7" xfId="0" applyFont="1" applyBorder="1" applyAlignment="1">
      <alignment horizontal="left"/>
    </xf>
    <xf numFmtId="0" fontId="21" fillId="0" borderId="2" xfId="0" applyFont="1" applyFill="1" applyBorder="1" applyAlignment="1">
      <alignment horizontal="left"/>
    </xf>
    <xf numFmtId="0" fontId="21" fillId="0" borderId="7" xfId="0" applyFont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164" fontId="3" fillId="0" borderId="6" xfId="0" applyNumberFormat="1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49" fontId="3" fillId="0" borderId="3" xfId="0" applyNumberFormat="1" applyFont="1" applyBorder="1"/>
    <xf numFmtId="164" fontId="3" fillId="0" borderId="8" xfId="0" applyNumberFormat="1" applyFont="1" applyBorder="1" applyAlignment="1">
      <alignment horizontal="center"/>
    </xf>
    <xf numFmtId="0" fontId="12" fillId="0" borderId="26" xfId="0" applyFont="1" applyBorder="1" applyAlignment="1">
      <alignment horizontal="left"/>
    </xf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49" fontId="3" fillId="3" borderId="26" xfId="0" applyNumberFormat="1" applyFont="1" applyFill="1" applyBorder="1" applyAlignment="1"/>
    <xf numFmtId="0" fontId="3" fillId="0" borderId="6" xfId="0" applyFont="1" applyFill="1" applyBorder="1" applyAlignment="1"/>
    <xf numFmtId="164" fontId="3" fillId="0" borderId="24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/>
    <xf numFmtId="49" fontId="3" fillId="3" borderId="2" xfId="0" applyNumberFormat="1" applyFont="1" applyFill="1" applyBorder="1" applyAlignment="1"/>
    <xf numFmtId="164" fontId="3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4" fillId="0" borderId="4" xfId="0" applyFont="1" applyFill="1" applyBorder="1" applyAlignment="1">
      <alignment horizontal="center"/>
    </xf>
    <xf numFmtId="0" fontId="5" fillId="0" borderId="13" xfId="0" applyFont="1" applyBorder="1" applyAlignment="1">
      <alignment vertical="center"/>
    </xf>
    <xf numFmtId="164" fontId="3" fillId="0" borderId="11" xfId="0" applyNumberFormat="1" applyFont="1" applyFill="1" applyBorder="1" applyAlignment="1">
      <alignment horizontal="center"/>
    </xf>
    <xf numFmtId="0" fontId="3" fillId="0" borderId="15" xfId="0" applyFont="1" applyBorder="1"/>
    <xf numFmtId="0" fontId="3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3" fillId="0" borderId="14" xfId="0" applyFont="1" applyBorder="1"/>
    <xf numFmtId="0" fontId="3" fillId="0" borderId="0" xfId="0" applyFont="1" applyBorder="1"/>
    <xf numFmtId="0" fontId="3" fillId="0" borderId="0" xfId="0" applyFont="1" applyBorder="1" applyAlignment="1"/>
    <xf numFmtId="0" fontId="3" fillId="0" borderId="1" xfId="0" applyFont="1" applyFill="1" applyBorder="1" applyAlignment="1">
      <alignment horizontal="center"/>
    </xf>
    <xf numFmtId="0" fontId="5" fillId="0" borderId="17" xfId="0" applyFont="1" applyBorder="1" applyAlignment="1">
      <alignment vertical="center"/>
    </xf>
    <xf numFmtId="164" fontId="5" fillId="0" borderId="4" xfId="0" applyNumberFormat="1" applyFont="1" applyFill="1" applyBorder="1" applyAlignment="1">
      <alignment horizontal="center"/>
    </xf>
    <xf numFmtId="164" fontId="13" fillId="0" borderId="5" xfId="0" applyNumberFormat="1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4" fillId="0" borderId="7" xfId="0" applyNumberFormat="1" applyFont="1" applyFill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49" fontId="19" fillId="0" borderId="7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164" fontId="15" fillId="7" borderId="7" xfId="0" applyNumberFormat="1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3" fillId="0" borderId="7" xfId="0" applyFont="1" applyBorder="1"/>
    <xf numFmtId="0" fontId="3" fillId="7" borderId="6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3" fillId="0" borderId="1" xfId="0" applyFont="1" applyBorder="1" applyAlignment="1">
      <alignment vertical="center"/>
    </xf>
    <xf numFmtId="0" fontId="12" fillId="0" borderId="23" xfId="0" applyFont="1" applyBorder="1"/>
    <xf numFmtId="164" fontId="13" fillId="4" borderId="16" xfId="0" applyNumberFormat="1" applyFont="1" applyFill="1" applyBorder="1" applyAlignment="1">
      <alignment horizontal="center"/>
    </xf>
    <xf numFmtId="0" fontId="13" fillId="0" borderId="25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2" fillId="0" borderId="24" xfId="0" applyFont="1" applyFill="1" applyBorder="1" applyAlignment="1">
      <alignment horizontal="center"/>
    </xf>
    <xf numFmtId="164" fontId="12" fillId="0" borderId="4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5" fillId="0" borderId="22" xfId="0" applyFont="1" applyBorder="1" applyAlignment="1">
      <alignment vertical="center"/>
    </xf>
    <xf numFmtId="0" fontId="12" fillId="0" borderId="15" xfId="0" applyFont="1" applyFill="1" applyBorder="1" applyAlignment="1">
      <alignment horizontal="left"/>
    </xf>
    <xf numFmtId="0" fontId="12" fillId="0" borderId="15" xfId="0" applyFont="1" applyFill="1" applyBorder="1"/>
    <xf numFmtId="164" fontId="12" fillId="0" borderId="16" xfId="0" applyNumberFormat="1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3" fillId="0" borderId="19" xfId="0" applyFont="1" applyFill="1" applyBorder="1"/>
    <xf numFmtId="0" fontId="12" fillId="0" borderId="29" xfId="0" applyFont="1" applyFill="1" applyBorder="1" applyAlignment="1">
      <alignment horizontal="left"/>
    </xf>
    <xf numFmtId="0" fontId="12" fillId="0" borderId="14" xfId="0" applyFont="1" applyFill="1" applyBorder="1" applyAlignment="1">
      <alignment horizontal="left"/>
    </xf>
    <xf numFmtId="0" fontId="5" fillId="0" borderId="31" xfId="0" applyFont="1" applyFill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12" fillId="0" borderId="30" xfId="0" applyFont="1" applyBorder="1"/>
    <xf numFmtId="0" fontId="13" fillId="0" borderId="30" xfId="0" applyFont="1" applyBorder="1" applyAlignment="1">
      <alignment horizontal="center"/>
    </xf>
    <xf numFmtId="0" fontId="3" fillId="0" borderId="29" xfId="0" applyFont="1" applyBorder="1" applyAlignment="1">
      <alignment horizontal="left"/>
    </xf>
    <xf numFmtId="0" fontId="3" fillId="0" borderId="30" xfId="0" applyFont="1" applyBorder="1"/>
    <xf numFmtId="0" fontId="3" fillId="0" borderId="30" xfId="0" applyFont="1" applyBorder="1" applyAlignment="1">
      <alignment horizontal="center"/>
    </xf>
    <xf numFmtId="0" fontId="12" fillId="3" borderId="9" xfId="0" applyFont="1" applyFill="1" applyBorder="1" applyAlignment="1">
      <alignment horizontal="left"/>
    </xf>
    <xf numFmtId="0" fontId="12" fillId="0" borderId="10" xfId="0" applyFont="1" applyFill="1" applyBorder="1"/>
    <xf numFmtId="164" fontId="12" fillId="0" borderId="10" xfId="0" applyNumberFormat="1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/>
    </xf>
    <xf numFmtId="0" fontId="12" fillId="0" borderId="30" xfId="0" applyFont="1" applyFill="1" applyBorder="1"/>
    <xf numFmtId="0" fontId="0" fillId="0" borderId="20" xfId="0" applyFont="1" applyFill="1" applyBorder="1"/>
    <xf numFmtId="0" fontId="0" fillId="0" borderId="20" xfId="0" applyFont="1" applyBorder="1"/>
    <xf numFmtId="0" fontId="6" fillId="0" borderId="20" xfId="0" applyFont="1" applyFill="1" applyBorder="1"/>
    <xf numFmtId="49" fontId="0" fillId="3" borderId="7" xfId="0" applyNumberFormat="1" applyFont="1" applyFill="1" applyBorder="1"/>
    <xf numFmtId="49" fontId="0" fillId="0" borderId="7" xfId="0" applyNumberFormat="1" applyFont="1" applyFill="1" applyBorder="1"/>
    <xf numFmtId="49" fontId="6" fillId="3" borderId="7" xfId="0" applyNumberFormat="1" applyFont="1" applyFill="1" applyBorder="1"/>
    <xf numFmtId="49" fontId="0" fillId="0" borderId="7" xfId="0" applyNumberFormat="1" applyFont="1" applyBorder="1"/>
    <xf numFmtId="49" fontId="0" fillId="0" borderId="8" xfId="0" applyNumberFormat="1" applyFont="1" applyBorder="1"/>
    <xf numFmtId="0" fontId="5" fillId="0" borderId="18" xfId="0" applyFont="1" applyBorder="1" applyAlignment="1">
      <alignment vertical="center"/>
    </xf>
    <xf numFmtId="0" fontId="0" fillId="0" borderId="21" xfId="0" applyBorder="1"/>
    <xf numFmtId="49" fontId="9" fillId="0" borderId="7" xfId="0" applyNumberFormat="1" applyFont="1" applyFill="1" applyBorder="1"/>
    <xf numFmtId="0" fontId="9" fillId="0" borderId="20" xfId="0" applyFont="1" applyFill="1" applyBorder="1"/>
    <xf numFmtId="164" fontId="15" fillId="0" borderId="7" xfId="0" applyNumberFormat="1" applyFont="1" applyFill="1" applyBorder="1" applyAlignment="1">
      <alignment horizontal="center"/>
    </xf>
    <xf numFmtId="49" fontId="9" fillId="0" borderId="7" xfId="0" applyNumberFormat="1" applyFont="1" applyBorder="1"/>
    <xf numFmtId="0" fontId="12" fillId="0" borderId="20" xfId="0" applyFont="1" applyBorder="1"/>
    <xf numFmtId="0" fontId="12" fillId="0" borderId="2" xfId="0" applyFont="1" applyFill="1" applyBorder="1"/>
    <xf numFmtId="0" fontId="5" fillId="0" borderId="17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13" fillId="6" borderId="1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0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49" fontId="12" fillId="3" borderId="26" xfId="0" applyNumberFormat="1" applyFont="1" applyFill="1" applyBorder="1"/>
    <xf numFmtId="0" fontId="3" fillId="0" borderId="0" xfId="0" applyFont="1" applyFill="1"/>
    <xf numFmtId="0" fontId="13" fillId="0" borderId="32" xfId="0" applyFont="1" applyFill="1" applyBorder="1" applyAlignment="1"/>
    <xf numFmtId="0" fontId="13" fillId="0" borderId="32" xfId="0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12" fillId="3" borderId="12" xfId="0" applyFont="1" applyFill="1" applyBorder="1" applyAlignment="1">
      <alignment horizontal="left"/>
    </xf>
    <xf numFmtId="0" fontId="2" fillId="0" borderId="1" xfId="0" applyFont="1" applyFill="1" applyBorder="1"/>
    <xf numFmtId="0" fontId="12" fillId="0" borderId="2" xfId="0" applyFont="1" applyFill="1" applyBorder="1" applyAlignment="1">
      <alignment horizontal="center"/>
    </xf>
    <xf numFmtId="0" fontId="2" fillId="0" borderId="7" xfId="0" applyFont="1" applyFill="1" applyBorder="1"/>
    <xf numFmtId="0" fontId="3" fillId="0" borderId="16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0" xfId="0" applyFont="1"/>
    <xf numFmtId="0" fontId="12" fillId="9" borderId="24" xfId="0" applyFont="1" applyFill="1" applyBorder="1" applyAlignment="1">
      <alignment horizontal="center"/>
    </xf>
    <xf numFmtId="0" fontId="12" fillId="10" borderId="4" xfId="0" applyFont="1" applyFill="1" applyBorder="1" applyAlignment="1">
      <alignment horizontal="center"/>
    </xf>
    <xf numFmtId="0" fontId="12" fillId="9" borderId="4" xfId="0" applyFont="1" applyFill="1" applyBorder="1" applyAlignment="1">
      <alignment horizontal="center"/>
    </xf>
    <xf numFmtId="0" fontId="12" fillId="9" borderId="5" xfId="0" applyFont="1" applyFill="1" applyBorder="1" applyAlignment="1">
      <alignment horizontal="center"/>
    </xf>
    <xf numFmtId="0" fontId="12" fillId="9" borderId="26" xfId="0" applyFont="1" applyFill="1" applyBorder="1" applyAlignment="1">
      <alignment horizontal="center"/>
    </xf>
    <xf numFmtId="0" fontId="12" fillId="9" borderId="2" xfId="0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2" fillId="10" borderId="15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3" fillId="10" borderId="8" xfId="0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2" fillId="0" borderId="0" xfId="0" applyFont="1" applyAlignment="1"/>
    <xf numFmtId="0" fontId="5" fillId="0" borderId="23" xfId="0" applyFont="1" applyBorder="1" applyAlignment="1">
      <alignment vertical="center"/>
    </xf>
    <xf numFmtId="164" fontId="12" fillId="0" borderId="5" xfId="0" applyNumberFormat="1" applyFont="1" applyFill="1" applyBorder="1" applyAlignment="1">
      <alignment horizontal="center"/>
    </xf>
    <xf numFmtId="49" fontId="1" fillId="0" borderId="3" xfId="0" applyNumberFormat="1" applyFont="1" applyFill="1" applyBorder="1"/>
    <xf numFmtId="0" fontId="1" fillId="0" borderId="8" xfId="0" applyFont="1" applyFill="1" applyBorder="1"/>
    <xf numFmtId="0" fontId="3" fillId="0" borderId="0" xfId="0" applyFont="1" applyFill="1" applyBorder="1" applyAlignment="1">
      <alignment horizontal="left"/>
    </xf>
    <xf numFmtId="164" fontId="5" fillId="0" borderId="13" xfId="0" applyNumberFormat="1" applyFont="1" applyFill="1" applyBorder="1"/>
    <xf numFmtId="164" fontId="12" fillId="0" borderId="16" xfId="0" applyNumberFormat="1" applyFont="1" applyBorder="1" applyAlignment="1">
      <alignment horizontal="center"/>
    </xf>
    <xf numFmtId="0" fontId="12" fillId="0" borderId="16" xfId="0" applyFont="1" applyBorder="1"/>
    <xf numFmtId="0" fontId="3" fillId="0" borderId="15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center"/>
    </xf>
    <xf numFmtId="164" fontId="5" fillId="5" borderId="17" xfId="0" applyNumberFormat="1" applyFont="1" applyFill="1" applyBorder="1" applyAlignment="1">
      <alignment horizontal="center"/>
    </xf>
    <xf numFmtId="0" fontId="3" fillId="0" borderId="10" xfId="0" applyFont="1" applyFill="1" applyBorder="1"/>
    <xf numFmtId="0" fontId="13" fillId="5" borderId="17" xfId="0" applyFont="1" applyFill="1" applyBorder="1" applyAlignment="1"/>
    <xf numFmtId="0" fontId="3" fillId="0" borderId="5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left"/>
    </xf>
    <xf numFmtId="0" fontId="3" fillId="0" borderId="1" xfId="0" applyFont="1" applyBorder="1"/>
    <xf numFmtId="0" fontId="13" fillId="0" borderId="1" xfId="0" applyFont="1" applyBorder="1" applyAlignment="1">
      <alignment horizontal="center"/>
    </xf>
    <xf numFmtId="0" fontId="12" fillId="0" borderId="15" xfId="0" applyFont="1" applyBorder="1" applyAlignment="1">
      <alignment horizontal="left"/>
    </xf>
    <xf numFmtId="0" fontId="12" fillId="0" borderId="16" xfId="0" applyFont="1" applyFill="1" applyBorder="1"/>
    <xf numFmtId="0" fontId="5" fillId="5" borderId="12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</cellXfs>
  <cellStyles count="5">
    <cellStyle name="Normálna" xfId="0" builtinId="0"/>
    <cellStyle name="Normálna 2" xfId="1"/>
    <cellStyle name="normálne 2" xfId="2"/>
    <cellStyle name="normálne 2 2" xfId="3"/>
    <cellStyle name="normálne 3" xfId="4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9"/>
  <sheetViews>
    <sheetView zoomScaleNormal="100" workbookViewId="0">
      <selection activeCell="I19" sqref="I19"/>
    </sheetView>
  </sheetViews>
  <sheetFormatPr defaultRowHeight="15" x14ac:dyDescent="0.25"/>
  <cols>
    <col min="1" max="1" width="12.5703125" style="1" customWidth="1"/>
    <col min="2" max="2" width="77.85546875" style="43" bestFit="1" customWidth="1"/>
    <col min="3" max="3" width="15.5703125" style="1" customWidth="1"/>
    <col min="4" max="16384" width="9.140625" style="1"/>
  </cols>
  <sheetData>
    <row r="1" spans="1:3" ht="15.75" thickBot="1" x14ac:dyDescent="0.3">
      <c r="A1" s="365" t="s">
        <v>3</v>
      </c>
      <c r="B1" s="366"/>
      <c r="C1" s="367"/>
    </row>
    <row r="2" spans="1:3" s="33" customFormat="1" ht="27.75" customHeight="1" thickBot="1" x14ac:dyDescent="0.3">
      <c r="A2" s="6" t="s">
        <v>0</v>
      </c>
      <c r="B2" s="5" t="s">
        <v>1</v>
      </c>
      <c r="C2" s="201" t="s">
        <v>2</v>
      </c>
    </row>
    <row r="3" spans="1:3" x14ac:dyDescent="0.25">
      <c r="A3" s="34" t="s">
        <v>4</v>
      </c>
      <c r="B3" s="35" t="s">
        <v>5</v>
      </c>
      <c r="C3" s="202">
        <v>4.9000000000000004</v>
      </c>
    </row>
    <row r="4" spans="1:3" x14ac:dyDescent="0.25">
      <c r="A4" s="36" t="s">
        <v>6</v>
      </c>
      <c r="B4" s="37" t="s">
        <v>7</v>
      </c>
      <c r="C4" s="113">
        <v>46.1</v>
      </c>
    </row>
    <row r="5" spans="1:3" x14ac:dyDescent="0.25">
      <c r="A5" s="36" t="s">
        <v>8</v>
      </c>
      <c r="B5" s="37" t="s">
        <v>9</v>
      </c>
      <c r="C5" s="113">
        <v>56.7</v>
      </c>
    </row>
    <row r="6" spans="1:3" x14ac:dyDescent="0.25">
      <c r="A6" s="36" t="s">
        <v>10</v>
      </c>
      <c r="B6" s="37" t="s">
        <v>11</v>
      </c>
      <c r="C6" s="113">
        <v>62.3</v>
      </c>
    </row>
    <row r="7" spans="1:3" x14ac:dyDescent="0.25">
      <c r="A7" s="39" t="s">
        <v>12</v>
      </c>
      <c r="B7" s="37" t="s">
        <v>13</v>
      </c>
      <c r="C7" s="113">
        <v>15</v>
      </c>
    </row>
    <row r="8" spans="1:3" x14ac:dyDescent="0.25">
      <c r="A8" s="39" t="s">
        <v>12</v>
      </c>
      <c r="B8" s="37" t="s">
        <v>14</v>
      </c>
      <c r="C8" s="113">
        <v>6</v>
      </c>
    </row>
    <row r="9" spans="1:3" x14ac:dyDescent="0.25">
      <c r="A9" s="36" t="s">
        <v>15</v>
      </c>
      <c r="B9" s="37" t="s">
        <v>16</v>
      </c>
      <c r="C9" s="113">
        <v>80.099999999999994</v>
      </c>
    </row>
    <row r="10" spans="1:3" x14ac:dyDescent="0.25">
      <c r="A10" s="36" t="s">
        <v>17</v>
      </c>
      <c r="B10" s="37" t="s">
        <v>18</v>
      </c>
      <c r="C10" s="113">
        <v>20.3</v>
      </c>
    </row>
    <row r="11" spans="1:3" ht="15.75" thickBot="1" x14ac:dyDescent="0.3">
      <c r="A11" s="40" t="s">
        <v>17</v>
      </c>
      <c r="B11" s="41" t="s">
        <v>19</v>
      </c>
      <c r="C11" s="197">
        <v>23</v>
      </c>
    </row>
    <row r="12" spans="1:3" ht="15.75" thickBot="1" x14ac:dyDescent="0.3">
      <c r="B12" s="79" t="s">
        <v>20</v>
      </c>
      <c r="C12" s="80">
        <f>SUM(C3:C11)</f>
        <v>314.40000000000003</v>
      </c>
    </row>
    <row r="13" spans="1:3" ht="15.75" thickBot="1" x14ac:dyDescent="0.3"/>
    <row r="14" spans="1:3" ht="15.75" thickBot="1" x14ac:dyDescent="0.3">
      <c r="A14" s="368" t="s">
        <v>21</v>
      </c>
      <c r="B14" s="369"/>
      <c r="C14" s="370"/>
    </row>
    <row r="15" spans="1:3" ht="30" customHeight="1" thickBot="1" x14ac:dyDescent="0.3">
      <c r="A15" s="9" t="s">
        <v>0</v>
      </c>
      <c r="B15" s="10" t="s">
        <v>1</v>
      </c>
      <c r="C15" s="10" t="s">
        <v>2</v>
      </c>
    </row>
    <row r="16" spans="1:3" x14ac:dyDescent="0.25">
      <c r="A16" s="44">
        <v>2001</v>
      </c>
      <c r="B16" s="45" t="s">
        <v>22</v>
      </c>
      <c r="C16" s="46">
        <v>12.6</v>
      </c>
    </row>
    <row r="17" spans="1:3" x14ac:dyDescent="0.25">
      <c r="A17" s="47">
        <v>2002</v>
      </c>
      <c r="B17" s="48" t="s">
        <v>1279</v>
      </c>
      <c r="C17" s="49">
        <v>64.3</v>
      </c>
    </row>
    <row r="18" spans="1:3" x14ac:dyDescent="0.25">
      <c r="A18" s="50">
        <v>2003</v>
      </c>
      <c r="B18" s="48" t="s">
        <v>23</v>
      </c>
      <c r="C18" s="49">
        <v>17.3</v>
      </c>
    </row>
    <row r="19" spans="1:3" x14ac:dyDescent="0.25">
      <c r="A19" s="47">
        <v>2004</v>
      </c>
      <c r="B19" s="48" t="s">
        <v>24</v>
      </c>
      <c r="C19" s="49">
        <v>25.1</v>
      </c>
    </row>
    <row r="20" spans="1:3" x14ac:dyDescent="0.25">
      <c r="A20" s="47">
        <v>2005</v>
      </c>
      <c r="B20" s="48" t="s">
        <v>25</v>
      </c>
      <c r="C20" s="49">
        <v>7.3</v>
      </c>
    </row>
    <row r="21" spans="1:3" x14ac:dyDescent="0.25">
      <c r="A21" s="47">
        <v>2006</v>
      </c>
      <c r="B21" s="48" t="s">
        <v>1175</v>
      </c>
      <c r="C21" s="49">
        <v>12.5</v>
      </c>
    </row>
    <row r="22" spans="1:3" x14ac:dyDescent="0.25">
      <c r="A22" s="47">
        <v>2007</v>
      </c>
      <c r="B22" s="48" t="s">
        <v>26</v>
      </c>
      <c r="C22" s="49">
        <v>6.2</v>
      </c>
    </row>
    <row r="23" spans="1:3" x14ac:dyDescent="0.25">
      <c r="A23" s="47">
        <v>2008</v>
      </c>
      <c r="B23" s="48" t="s">
        <v>27</v>
      </c>
      <c r="C23" s="49">
        <v>71.5</v>
      </c>
    </row>
    <row r="24" spans="1:3" x14ac:dyDescent="0.25">
      <c r="A24" s="47">
        <v>2009</v>
      </c>
      <c r="B24" s="48" t="s">
        <v>28</v>
      </c>
      <c r="C24" s="49">
        <v>9.6999999999999993</v>
      </c>
    </row>
    <row r="25" spans="1:3" x14ac:dyDescent="0.25">
      <c r="A25" s="47">
        <v>2010</v>
      </c>
      <c r="B25" s="48" t="s">
        <v>29</v>
      </c>
      <c r="C25" s="49">
        <v>17.5</v>
      </c>
    </row>
    <row r="26" spans="1:3" x14ac:dyDescent="0.25">
      <c r="A26" s="47">
        <v>2011</v>
      </c>
      <c r="B26" s="48" t="s">
        <v>30</v>
      </c>
      <c r="C26" s="49">
        <v>14</v>
      </c>
    </row>
    <row r="27" spans="1:3" x14ac:dyDescent="0.25">
      <c r="A27" s="47">
        <v>2012</v>
      </c>
      <c r="B27" s="48" t="s">
        <v>31</v>
      </c>
      <c r="C27" s="49">
        <v>10.7</v>
      </c>
    </row>
    <row r="28" spans="1:3" x14ac:dyDescent="0.25">
      <c r="A28" s="47">
        <v>2013</v>
      </c>
      <c r="B28" s="48"/>
      <c r="C28" s="49"/>
    </row>
    <row r="29" spans="1:3" x14ac:dyDescent="0.25">
      <c r="A29" s="47">
        <v>2014</v>
      </c>
      <c r="B29" s="48" t="s">
        <v>32</v>
      </c>
      <c r="C29" s="49">
        <v>10.9</v>
      </c>
    </row>
    <row r="30" spans="1:3" x14ac:dyDescent="0.25">
      <c r="A30" s="50">
        <v>2015</v>
      </c>
      <c r="B30" s="48" t="s">
        <v>33</v>
      </c>
      <c r="C30" s="49">
        <v>12.2</v>
      </c>
    </row>
    <row r="31" spans="1:3" x14ac:dyDescent="0.25">
      <c r="A31" s="47">
        <v>2016</v>
      </c>
      <c r="B31" s="48"/>
      <c r="C31" s="49"/>
    </row>
    <row r="32" spans="1:3" x14ac:dyDescent="0.25">
      <c r="A32" s="47">
        <v>2017</v>
      </c>
      <c r="B32" s="48" t="s">
        <v>34</v>
      </c>
      <c r="C32" s="49">
        <v>2</v>
      </c>
    </row>
    <row r="33" spans="1:3" x14ac:dyDescent="0.25">
      <c r="A33" s="47"/>
      <c r="B33" s="48"/>
      <c r="C33" s="49"/>
    </row>
    <row r="34" spans="1:3" x14ac:dyDescent="0.25">
      <c r="A34" s="50">
        <v>2201</v>
      </c>
      <c r="B34" s="48" t="s">
        <v>35</v>
      </c>
      <c r="C34" s="49">
        <v>4.0999999999999996</v>
      </c>
    </row>
    <row r="35" spans="1:3" x14ac:dyDescent="0.25">
      <c r="A35" s="50">
        <v>2204</v>
      </c>
      <c r="B35" s="48" t="s">
        <v>36</v>
      </c>
      <c r="C35" s="49">
        <v>8</v>
      </c>
    </row>
    <row r="36" spans="1:3" x14ac:dyDescent="0.25">
      <c r="A36" s="50" t="s">
        <v>37</v>
      </c>
      <c r="B36" s="48" t="s">
        <v>38</v>
      </c>
      <c r="C36" s="49">
        <v>6.8</v>
      </c>
    </row>
    <row r="37" spans="1:3" ht="15.75" thickBot="1" x14ac:dyDescent="0.3">
      <c r="A37" s="53">
        <v>2212</v>
      </c>
      <c r="B37" s="54" t="s">
        <v>39</v>
      </c>
      <c r="C37" s="55">
        <v>7.9</v>
      </c>
    </row>
    <row r="38" spans="1:3" ht="15.75" thickBot="1" x14ac:dyDescent="0.3">
      <c r="B38" s="76" t="s">
        <v>40</v>
      </c>
      <c r="C38" s="78">
        <f>SUM(C16:C37)</f>
        <v>320.59999999999991</v>
      </c>
    </row>
    <row r="39" spans="1:3" ht="15.75" thickBot="1" x14ac:dyDescent="0.3"/>
    <row r="40" spans="1:3" ht="15.75" thickBot="1" x14ac:dyDescent="0.3">
      <c r="A40" s="368" t="s">
        <v>41</v>
      </c>
      <c r="B40" s="369"/>
      <c r="C40" s="370"/>
    </row>
    <row r="41" spans="1:3" ht="30.75" customHeight="1" thickBot="1" x14ac:dyDescent="0.3">
      <c r="A41" s="9" t="s">
        <v>0</v>
      </c>
      <c r="B41" s="10" t="s">
        <v>1</v>
      </c>
      <c r="C41" s="10" t="s">
        <v>2</v>
      </c>
    </row>
    <row r="42" spans="1:3" x14ac:dyDescent="0.25">
      <c r="A42" s="44" t="s">
        <v>42</v>
      </c>
      <c r="B42" s="45" t="s">
        <v>43</v>
      </c>
      <c r="C42" s="46">
        <v>7.5</v>
      </c>
    </row>
    <row r="43" spans="1:3" x14ac:dyDescent="0.25">
      <c r="A43" s="47" t="s">
        <v>44</v>
      </c>
      <c r="B43" s="48" t="s">
        <v>45</v>
      </c>
      <c r="C43" s="49">
        <v>85.6</v>
      </c>
    </row>
    <row r="44" spans="1:3" x14ac:dyDescent="0.25">
      <c r="A44" s="47" t="s">
        <v>1176</v>
      </c>
      <c r="B44" s="284" t="s">
        <v>1177</v>
      </c>
      <c r="C44" s="49">
        <v>11.8</v>
      </c>
    </row>
    <row r="45" spans="1:3" ht="15.75" thickBot="1" x14ac:dyDescent="0.3">
      <c r="A45" s="248" t="s">
        <v>1280</v>
      </c>
      <c r="B45" s="249" t="s">
        <v>1281</v>
      </c>
      <c r="C45" s="250">
        <v>5.6</v>
      </c>
    </row>
    <row r="46" spans="1:3" ht="15.75" thickBot="1" x14ac:dyDescent="0.3">
      <c r="A46" s="203"/>
      <c r="B46" s="76" t="s">
        <v>40</v>
      </c>
      <c r="C46" s="77">
        <f>SUM(C42:C45)</f>
        <v>110.49999999999999</v>
      </c>
    </row>
    <row r="47" spans="1:3" ht="15.75" thickBot="1" x14ac:dyDescent="0.3"/>
    <row r="48" spans="1:3" ht="15.75" thickBot="1" x14ac:dyDescent="0.3">
      <c r="A48" s="371" t="s">
        <v>46</v>
      </c>
      <c r="B48" s="372"/>
      <c r="C48" s="373"/>
    </row>
    <row r="49" spans="1:3" ht="30" customHeight="1" thickBot="1" x14ac:dyDescent="0.3">
      <c r="A49" s="15" t="s">
        <v>0</v>
      </c>
      <c r="B49" s="5" t="s">
        <v>1</v>
      </c>
      <c r="C49" s="201" t="s">
        <v>2</v>
      </c>
    </row>
    <row r="50" spans="1:3" x14ac:dyDescent="0.25">
      <c r="A50" s="57">
        <v>5001</v>
      </c>
      <c r="B50" s="58" t="s">
        <v>48</v>
      </c>
      <c r="C50" s="204">
        <v>7.8</v>
      </c>
    </row>
    <row r="51" spans="1:3" x14ac:dyDescent="0.25">
      <c r="A51" s="47">
        <v>5002</v>
      </c>
      <c r="B51" s="48" t="s">
        <v>49</v>
      </c>
      <c r="C51" s="205">
        <v>10.9</v>
      </c>
    </row>
    <row r="52" spans="1:3" x14ac:dyDescent="0.25">
      <c r="A52" s="47">
        <v>5003</v>
      </c>
      <c r="B52" s="48" t="s">
        <v>50</v>
      </c>
      <c r="C52" s="205">
        <v>44.9</v>
      </c>
    </row>
    <row r="53" spans="1:3" x14ac:dyDescent="0.25">
      <c r="A53" s="47">
        <v>5004</v>
      </c>
      <c r="B53" s="48" t="s">
        <v>51</v>
      </c>
      <c r="C53" s="205">
        <v>11.8</v>
      </c>
    </row>
    <row r="54" spans="1:3" x14ac:dyDescent="0.25">
      <c r="A54" s="47">
        <v>5005</v>
      </c>
      <c r="B54" s="58" t="s">
        <v>52</v>
      </c>
      <c r="C54" s="205">
        <v>6.7</v>
      </c>
    </row>
    <row r="55" spans="1:3" x14ac:dyDescent="0.25">
      <c r="A55" s="47">
        <v>5006</v>
      </c>
      <c r="B55" s="58" t="s">
        <v>53</v>
      </c>
      <c r="C55" s="205">
        <v>5.6</v>
      </c>
    </row>
    <row r="56" spans="1:3" x14ac:dyDescent="0.25">
      <c r="A56" s="47">
        <v>5007</v>
      </c>
      <c r="B56" s="58" t="s">
        <v>54</v>
      </c>
      <c r="C56" s="205">
        <v>19.600000000000001</v>
      </c>
    </row>
    <row r="57" spans="1:3" x14ac:dyDescent="0.25">
      <c r="A57" s="47">
        <v>5008</v>
      </c>
      <c r="B57" s="58" t="s">
        <v>55</v>
      </c>
      <c r="C57" s="205">
        <v>12.1</v>
      </c>
    </row>
    <row r="58" spans="1:3" x14ac:dyDescent="0.25">
      <c r="A58" s="47">
        <v>5009</v>
      </c>
      <c r="B58" s="48" t="s">
        <v>56</v>
      </c>
      <c r="C58" s="205">
        <v>7.3</v>
      </c>
    </row>
    <row r="59" spans="1:3" x14ac:dyDescent="0.25">
      <c r="A59" s="47">
        <v>5010</v>
      </c>
      <c r="B59" s="48" t="s">
        <v>57</v>
      </c>
      <c r="C59" s="205">
        <v>3.6</v>
      </c>
    </row>
    <row r="60" spans="1:3" x14ac:dyDescent="0.25">
      <c r="A60" s="47">
        <v>5011</v>
      </c>
      <c r="B60" s="48" t="s">
        <v>58</v>
      </c>
      <c r="C60" s="205">
        <v>2.5</v>
      </c>
    </row>
    <row r="61" spans="1:3" x14ac:dyDescent="0.25">
      <c r="A61" s="47">
        <v>5012</v>
      </c>
      <c r="B61" s="48" t="s">
        <v>59</v>
      </c>
      <c r="C61" s="205">
        <v>4.4000000000000004</v>
      </c>
    </row>
    <row r="62" spans="1:3" x14ac:dyDescent="0.25">
      <c r="A62" s="57">
        <v>5014</v>
      </c>
      <c r="B62" s="58" t="s">
        <v>60</v>
      </c>
      <c r="C62" s="204">
        <v>10.9</v>
      </c>
    </row>
    <row r="63" spans="1:3" x14ac:dyDescent="0.25">
      <c r="A63" s="57">
        <v>5015</v>
      </c>
      <c r="B63" s="58" t="s">
        <v>61</v>
      </c>
      <c r="C63" s="204">
        <v>2.1</v>
      </c>
    </row>
    <row r="64" spans="1:3" x14ac:dyDescent="0.25">
      <c r="A64" s="57">
        <v>5016</v>
      </c>
      <c r="B64" s="58" t="s">
        <v>62</v>
      </c>
      <c r="C64" s="204">
        <v>11.8</v>
      </c>
    </row>
    <row r="65" spans="1:3" x14ac:dyDescent="0.25">
      <c r="A65" s="57">
        <v>5017</v>
      </c>
      <c r="B65" s="58" t="s">
        <v>1178</v>
      </c>
      <c r="C65" s="204">
        <v>14.9</v>
      </c>
    </row>
    <row r="66" spans="1:3" x14ac:dyDescent="0.25">
      <c r="A66" s="57">
        <v>5018</v>
      </c>
      <c r="B66" s="58" t="s">
        <v>1179</v>
      </c>
      <c r="C66" s="204">
        <v>4.5</v>
      </c>
    </row>
    <row r="67" spans="1:3" x14ac:dyDescent="0.25">
      <c r="A67" s="57">
        <v>5019</v>
      </c>
      <c r="B67" s="58" t="s">
        <v>1304</v>
      </c>
      <c r="C67" s="204">
        <v>6.5</v>
      </c>
    </row>
    <row r="68" spans="1:3" x14ac:dyDescent="0.25">
      <c r="A68" s="57">
        <v>5020</v>
      </c>
      <c r="B68" s="58" t="s">
        <v>1305</v>
      </c>
      <c r="C68" s="204">
        <v>4.8</v>
      </c>
    </row>
    <row r="69" spans="1:3" x14ac:dyDescent="0.25">
      <c r="A69" s="57">
        <v>5021</v>
      </c>
      <c r="B69" s="58" t="s">
        <v>1306</v>
      </c>
      <c r="C69" s="204">
        <v>6.6</v>
      </c>
    </row>
    <row r="70" spans="1:3" x14ac:dyDescent="0.25">
      <c r="A70" s="51"/>
      <c r="B70" s="52"/>
      <c r="C70" s="200"/>
    </row>
    <row r="71" spans="1:3" x14ac:dyDescent="0.25">
      <c r="A71" s="50">
        <v>5205</v>
      </c>
      <c r="B71" s="58" t="s">
        <v>63</v>
      </c>
      <c r="C71" s="205">
        <v>13.7</v>
      </c>
    </row>
    <row r="72" spans="1:3" ht="15.75" thickBot="1" x14ac:dyDescent="0.3">
      <c r="A72" s="53">
        <v>5206</v>
      </c>
      <c r="B72" s="59" t="s">
        <v>64</v>
      </c>
      <c r="C72" s="206">
        <v>11.5</v>
      </c>
    </row>
    <row r="73" spans="1:3" ht="15.75" thickBot="1" x14ac:dyDescent="0.3">
      <c r="A73" s="207"/>
      <c r="B73" s="75" t="s">
        <v>40</v>
      </c>
      <c r="C73" s="74">
        <f>SUM(C50:C72)</f>
        <v>224.5</v>
      </c>
    </row>
    <row r="74" spans="1:3" ht="15.75" thickBot="1" x14ac:dyDescent="0.3">
      <c r="A74" s="207"/>
      <c r="B74" s="209"/>
      <c r="C74" s="208"/>
    </row>
    <row r="75" spans="1:3" ht="15.75" thickBot="1" x14ac:dyDescent="0.3">
      <c r="A75" s="356" t="s">
        <v>67</v>
      </c>
      <c r="B75" s="357"/>
      <c r="C75" s="358"/>
    </row>
    <row r="76" spans="1:3" ht="30.75" customHeight="1" thickBot="1" x14ac:dyDescent="0.3">
      <c r="A76" s="4" t="s">
        <v>0</v>
      </c>
      <c r="B76" s="5" t="s">
        <v>1</v>
      </c>
      <c r="C76" s="201" t="s">
        <v>2</v>
      </c>
    </row>
    <row r="77" spans="1:3" x14ac:dyDescent="0.25">
      <c r="A77" s="109" t="s">
        <v>65</v>
      </c>
      <c r="B77" s="60" t="s">
        <v>66</v>
      </c>
      <c r="C77" s="343">
        <v>8.9</v>
      </c>
    </row>
    <row r="78" spans="1:3" x14ac:dyDescent="0.25">
      <c r="A78" s="344" t="s">
        <v>1307</v>
      </c>
      <c r="B78" s="347" t="s">
        <v>1308</v>
      </c>
      <c r="C78" s="345">
        <v>3.9</v>
      </c>
    </row>
    <row r="79" spans="1:3" ht="15.75" thickBot="1" x14ac:dyDescent="0.3">
      <c r="A79" s="110" t="s">
        <v>1270</v>
      </c>
      <c r="B79" s="59" t="s">
        <v>1271</v>
      </c>
      <c r="C79" s="349">
        <v>17.2</v>
      </c>
    </row>
    <row r="80" spans="1:3" ht="15.75" thickBot="1" x14ac:dyDescent="0.3">
      <c r="A80" s="208"/>
      <c r="B80" s="348" t="s">
        <v>40</v>
      </c>
      <c r="C80" s="346">
        <f>SUM(C77:C79)</f>
        <v>30</v>
      </c>
    </row>
    <row r="81" spans="1:3" ht="15.75" thickBot="1" x14ac:dyDescent="0.3"/>
    <row r="82" spans="1:3" ht="15.75" thickBot="1" x14ac:dyDescent="0.3">
      <c r="A82" s="359" t="s">
        <v>68</v>
      </c>
      <c r="B82" s="360"/>
      <c r="C82" s="361"/>
    </row>
    <row r="83" spans="1:3" ht="31.5" customHeight="1" thickBot="1" x14ac:dyDescent="0.3">
      <c r="A83" s="24" t="s">
        <v>0</v>
      </c>
      <c r="B83" s="10" t="s">
        <v>1</v>
      </c>
      <c r="C83" s="5" t="s">
        <v>2</v>
      </c>
    </row>
    <row r="84" spans="1:3" x14ac:dyDescent="0.25">
      <c r="A84" s="44">
        <v>8001</v>
      </c>
      <c r="B84" s="60" t="s">
        <v>69</v>
      </c>
      <c r="C84" s="61">
        <v>0.5</v>
      </c>
    </row>
    <row r="85" spans="1:3" x14ac:dyDescent="0.25">
      <c r="A85" s="47">
        <v>8002</v>
      </c>
      <c r="B85" s="58" t="s">
        <v>70</v>
      </c>
      <c r="C85" s="62">
        <v>1.1000000000000001</v>
      </c>
    </row>
    <row r="86" spans="1:3" x14ac:dyDescent="0.25">
      <c r="A86" s="47">
        <v>8003</v>
      </c>
      <c r="B86" s="58" t="s">
        <v>71</v>
      </c>
      <c r="C86" s="62">
        <v>2</v>
      </c>
    </row>
    <row r="87" spans="1:3" x14ac:dyDescent="0.25">
      <c r="A87" s="57">
        <v>8004</v>
      </c>
      <c r="B87" s="58" t="s">
        <v>72</v>
      </c>
      <c r="C87" s="64">
        <v>9.1999999999999993</v>
      </c>
    </row>
    <row r="88" spans="1:3" x14ac:dyDescent="0.25">
      <c r="A88" s="47">
        <v>8005</v>
      </c>
      <c r="B88" s="48" t="s">
        <v>73</v>
      </c>
      <c r="C88" s="62">
        <v>9.1999999999999993</v>
      </c>
    </row>
    <row r="89" spans="1:3" x14ac:dyDescent="0.25">
      <c r="A89" s="47">
        <v>8006</v>
      </c>
      <c r="B89" s="48" t="s">
        <v>74</v>
      </c>
      <c r="C89" s="62">
        <v>26.9</v>
      </c>
    </row>
    <row r="90" spans="1:3" x14ac:dyDescent="0.25">
      <c r="A90" s="47">
        <v>8007</v>
      </c>
      <c r="B90" s="58" t="s">
        <v>75</v>
      </c>
      <c r="C90" s="62">
        <v>9.1999999999999993</v>
      </c>
    </row>
    <row r="91" spans="1:3" x14ac:dyDescent="0.25">
      <c r="A91" s="47">
        <v>8008</v>
      </c>
      <c r="B91" s="48" t="s">
        <v>76</v>
      </c>
      <c r="C91" s="62">
        <v>9.6</v>
      </c>
    </row>
    <row r="92" spans="1:3" x14ac:dyDescent="0.25">
      <c r="A92" s="57">
        <v>8009</v>
      </c>
      <c r="B92" s="58" t="s">
        <v>77</v>
      </c>
      <c r="C92" s="64">
        <v>0.8</v>
      </c>
    </row>
    <row r="93" spans="1:3" x14ac:dyDescent="0.25">
      <c r="A93" s="47">
        <v>8010</v>
      </c>
      <c r="B93" s="48" t="s">
        <v>78</v>
      </c>
      <c r="C93" s="62">
        <v>4.0999999999999996</v>
      </c>
    </row>
    <row r="94" spans="1:3" x14ac:dyDescent="0.25">
      <c r="A94" s="57">
        <v>8011</v>
      </c>
      <c r="B94" s="58" t="s">
        <v>79</v>
      </c>
      <c r="C94" s="64">
        <v>2</v>
      </c>
    </row>
    <row r="95" spans="1:3" x14ac:dyDescent="0.25">
      <c r="A95" s="47">
        <v>8012</v>
      </c>
      <c r="B95" s="58" t="s">
        <v>80</v>
      </c>
      <c r="C95" s="62">
        <v>5.2</v>
      </c>
    </row>
    <row r="96" spans="1:3" x14ac:dyDescent="0.25">
      <c r="A96" s="47">
        <v>8013</v>
      </c>
      <c r="B96" s="48" t="s">
        <v>81</v>
      </c>
      <c r="C96" s="62">
        <v>4.5999999999999996</v>
      </c>
    </row>
    <row r="97" spans="1:3" x14ac:dyDescent="0.25">
      <c r="A97" s="47">
        <v>8014</v>
      </c>
      <c r="B97" s="48" t="s">
        <v>82</v>
      </c>
      <c r="C97" s="62">
        <v>10.5</v>
      </c>
    </row>
    <row r="98" spans="1:3" x14ac:dyDescent="0.25">
      <c r="A98" s="47">
        <v>8015</v>
      </c>
      <c r="B98" s="48" t="s">
        <v>83</v>
      </c>
      <c r="C98" s="62">
        <v>7.7</v>
      </c>
    </row>
    <row r="99" spans="1:3" x14ac:dyDescent="0.25">
      <c r="A99" s="47">
        <v>8016</v>
      </c>
      <c r="B99" s="48" t="s">
        <v>84</v>
      </c>
      <c r="C99" s="62">
        <v>4.7</v>
      </c>
    </row>
    <row r="100" spans="1:3" x14ac:dyDescent="0.25">
      <c r="A100" s="47">
        <v>8017</v>
      </c>
      <c r="B100" s="48" t="s">
        <v>85</v>
      </c>
      <c r="C100" s="62">
        <v>3.3</v>
      </c>
    </row>
    <row r="101" spans="1:3" x14ac:dyDescent="0.25">
      <c r="A101" s="47">
        <v>8018</v>
      </c>
      <c r="B101" s="48" t="s">
        <v>86</v>
      </c>
      <c r="C101" s="62">
        <v>1.8</v>
      </c>
    </row>
    <row r="102" spans="1:3" x14ac:dyDescent="0.25">
      <c r="A102" s="47">
        <v>8019</v>
      </c>
      <c r="B102" s="48" t="s">
        <v>87</v>
      </c>
      <c r="C102" s="62">
        <v>1.8</v>
      </c>
    </row>
    <row r="103" spans="1:3" x14ac:dyDescent="0.25">
      <c r="A103" s="47">
        <v>8020</v>
      </c>
      <c r="B103" s="48" t="s">
        <v>88</v>
      </c>
      <c r="C103" s="62">
        <v>1.6</v>
      </c>
    </row>
    <row r="104" spans="1:3" x14ac:dyDescent="0.25">
      <c r="A104" s="47">
        <v>8021</v>
      </c>
      <c r="B104" s="48" t="s">
        <v>89</v>
      </c>
      <c r="C104" s="62">
        <v>0.8</v>
      </c>
    </row>
    <row r="105" spans="1:3" x14ac:dyDescent="0.25">
      <c r="A105" s="47">
        <v>8022</v>
      </c>
      <c r="B105" s="48" t="s">
        <v>90</v>
      </c>
      <c r="C105" s="62">
        <v>4.5999999999999996</v>
      </c>
    </row>
    <row r="106" spans="1:3" x14ac:dyDescent="0.25">
      <c r="A106" s="47">
        <v>8023</v>
      </c>
      <c r="B106" s="48" t="s">
        <v>91</v>
      </c>
      <c r="C106" s="62">
        <v>2.2000000000000002</v>
      </c>
    </row>
    <row r="107" spans="1:3" x14ac:dyDescent="0.25">
      <c r="A107" s="47">
        <v>8024</v>
      </c>
      <c r="B107" s="48" t="s">
        <v>92</v>
      </c>
      <c r="C107" s="62">
        <v>1.8</v>
      </c>
    </row>
    <row r="108" spans="1:3" x14ac:dyDescent="0.25">
      <c r="A108" s="47">
        <v>8025</v>
      </c>
      <c r="B108" s="48" t="s">
        <v>93</v>
      </c>
      <c r="C108" s="62">
        <v>1.7</v>
      </c>
    </row>
    <row r="109" spans="1:3" x14ac:dyDescent="0.25">
      <c r="A109" s="47">
        <v>8026</v>
      </c>
      <c r="B109" s="48" t="s">
        <v>94</v>
      </c>
      <c r="C109" s="62">
        <v>1.1000000000000001</v>
      </c>
    </row>
    <row r="110" spans="1:3" x14ac:dyDescent="0.25">
      <c r="A110" s="65">
        <v>8027</v>
      </c>
      <c r="B110" s="38" t="s">
        <v>95</v>
      </c>
      <c r="C110" s="66">
        <v>1.5</v>
      </c>
    </row>
    <row r="111" spans="1:3" x14ac:dyDescent="0.25">
      <c r="A111" s="65">
        <v>8027</v>
      </c>
      <c r="B111" s="38" t="s">
        <v>96</v>
      </c>
      <c r="C111" s="66">
        <v>1.4</v>
      </c>
    </row>
    <row r="112" spans="1:3" x14ac:dyDescent="0.25">
      <c r="A112" s="65">
        <v>8027</v>
      </c>
      <c r="B112" s="38" t="s">
        <v>97</v>
      </c>
      <c r="C112" s="66">
        <v>2.5</v>
      </c>
    </row>
    <row r="113" spans="1:3" x14ac:dyDescent="0.25">
      <c r="A113" s="65">
        <v>8028</v>
      </c>
      <c r="B113" s="67" t="s">
        <v>98</v>
      </c>
      <c r="C113" s="66">
        <v>6</v>
      </c>
    </row>
    <row r="114" spans="1:3" x14ac:dyDescent="0.25">
      <c r="A114" s="65">
        <v>8029</v>
      </c>
      <c r="B114" s="67" t="s">
        <v>99</v>
      </c>
      <c r="C114" s="66">
        <v>2.7</v>
      </c>
    </row>
    <row r="115" spans="1:3" x14ac:dyDescent="0.25">
      <c r="A115" s="65">
        <v>8030</v>
      </c>
      <c r="B115" s="38" t="s">
        <v>100</v>
      </c>
      <c r="C115" s="66">
        <v>2.1</v>
      </c>
    </row>
    <row r="116" spans="1:3" x14ac:dyDescent="0.25">
      <c r="A116" s="65">
        <v>8031</v>
      </c>
      <c r="B116" s="38" t="s">
        <v>101</v>
      </c>
      <c r="C116" s="66">
        <v>2.1</v>
      </c>
    </row>
    <row r="117" spans="1:3" x14ac:dyDescent="0.25">
      <c r="A117" s="65">
        <v>8032</v>
      </c>
      <c r="B117" s="38" t="s">
        <v>102</v>
      </c>
      <c r="C117" s="66">
        <v>11</v>
      </c>
    </row>
    <row r="118" spans="1:3" x14ac:dyDescent="0.25">
      <c r="A118" s="65">
        <v>8033</v>
      </c>
      <c r="B118" s="38" t="s">
        <v>103</v>
      </c>
      <c r="C118" s="66">
        <v>1.1000000000000001</v>
      </c>
    </row>
    <row r="119" spans="1:3" x14ac:dyDescent="0.25">
      <c r="A119" s="65">
        <v>8034</v>
      </c>
      <c r="B119" s="38" t="s">
        <v>104</v>
      </c>
      <c r="C119" s="66">
        <v>0.8</v>
      </c>
    </row>
    <row r="120" spans="1:3" x14ac:dyDescent="0.25">
      <c r="A120" s="65">
        <v>8035</v>
      </c>
      <c r="B120" s="38" t="s">
        <v>105</v>
      </c>
      <c r="C120" s="66">
        <v>0.1</v>
      </c>
    </row>
    <row r="121" spans="1:3" x14ac:dyDescent="0.25">
      <c r="A121" s="65">
        <v>8036</v>
      </c>
      <c r="B121" s="38" t="s">
        <v>106</v>
      </c>
      <c r="C121" s="66">
        <v>1.1000000000000001</v>
      </c>
    </row>
    <row r="122" spans="1:3" x14ac:dyDescent="0.25">
      <c r="A122" s="65">
        <v>8037</v>
      </c>
      <c r="B122" s="38" t="s">
        <v>107</v>
      </c>
      <c r="C122" s="66">
        <v>0.6</v>
      </c>
    </row>
    <row r="123" spans="1:3" x14ac:dyDescent="0.25">
      <c r="A123" s="68">
        <v>8038</v>
      </c>
      <c r="B123" s="38" t="s">
        <v>108</v>
      </c>
      <c r="C123" s="69">
        <v>6.9</v>
      </c>
    </row>
    <row r="124" spans="1:3" x14ac:dyDescent="0.25">
      <c r="A124" s="68">
        <v>8041</v>
      </c>
      <c r="B124" s="38" t="s">
        <v>109</v>
      </c>
      <c r="C124" s="69">
        <v>7.2</v>
      </c>
    </row>
    <row r="125" spans="1:3" x14ac:dyDescent="0.25">
      <c r="A125" s="68">
        <v>8042</v>
      </c>
      <c r="B125" s="38" t="s">
        <v>110</v>
      </c>
      <c r="C125" s="69">
        <v>2.4</v>
      </c>
    </row>
    <row r="126" spans="1:3" x14ac:dyDescent="0.25">
      <c r="A126" s="68">
        <v>8043</v>
      </c>
      <c r="B126" s="38" t="s">
        <v>111</v>
      </c>
      <c r="C126" s="69">
        <v>16.7</v>
      </c>
    </row>
    <row r="127" spans="1:3" x14ac:dyDescent="0.25">
      <c r="A127" s="68">
        <v>8044</v>
      </c>
      <c r="B127" s="38" t="s">
        <v>112</v>
      </c>
      <c r="C127" s="69">
        <v>8.1</v>
      </c>
    </row>
    <row r="128" spans="1:3" x14ac:dyDescent="0.25">
      <c r="A128" s="68">
        <v>8046</v>
      </c>
      <c r="B128" s="38" t="s">
        <v>113</v>
      </c>
      <c r="C128" s="69">
        <v>5.0999999999999996</v>
      </c>
    </row>
    <row r="129" spans="1:3" x14ac:dyDescent="0.25">
      <c r="A129" s="68">
        <v>8047</v>
      </c>
      <c r="B129" s="38" t="s">
        <v>114</v>
      </c>
      <c r="C129" s="69">
        <v>4.7</v>
      </c>
    </row>
    <row r="130" spans="1:3" x14ac:dyDescent="0.25">
      <c r="A130" s="68">
        <v>8048</v>
      </c>
      <c r="B130" s="38" t="s">
        <v>115</v>
      </c>
      <c r="C130" s="69">
        <v>2.6</v>
      </c>
    </row>
    <row r="131" spans="1:3" x14ac:dyDescent="0.25">
      <c r="A131" s="68">
        <v>8049</v>
      </c>
      <c r="B131" s="38" t="s">
        <v>1181</v>
      </c>
      <c r="C131" s="69">
        <v>1.5</v>
      </c>
    </row>
    <row r="132" spans="1:3" x14ac:dyDescent="0.25">
      <c r="A132" s="68" t="s">
        <v>116</v>
      </c>
      <c r="B132" s="38" t="s">
        <v>117</v>
      </c>
      <c r="C132" s="69">
        <v>4.5999999999999996</v>
      </c>
    </row>
    <row r="133" spans="1:3" x14ac:dyDescent="0.25">
      <c r="A133" s="68" t="s">
        <v>118</v>
      </c>
      <c r="B133" s="38" t="s">
        <v>119</v>
      </c>
      <c r="C133" s="69">
        <v>3.8</v>
      </c>
    </row>
    <row r="134" spans="1:3" x14ac:dyDescent="0.25">
      <c r="A134" s="68" t="s">
        <v>120</v>
      </c>
      <c r="B134" s="38" t="s">
        <v>121</v>
      </c>
      <c r="C134" s="69">
        <v>1.3</v>
      </c>
    </row>
    <row r="135" spans="1:3" x14ac:dyDescent="0.25">
      <c r="A135" s="68">
        <v>8050</v>
      </c>
      <c r="B135" s="38" t="s">
        <v>122</v>
      </c>
      <c r="C135" s="69">
        <v>1.4</v>
      </c>
    </row>
    <row r="136" spans="1:3" x14ac:dyDescent="0.25">
      <c r="A136" s="68">
        <v>8051</v>
      </c>
      <c r="B136" s="38" t="s">
        <v>1180</v>
      </c>
      <c r="C136" s="69">
        <v>1.1000000000000001</v>
      </c>
    </row>
    <row r="137" spans="1:3" x14ac:dyDescent="0.25">
      <c r="A137" s="68">
        <v>8053</v>
      </c>
      <c r="B137" s="38" t="s">
        <v>1334</v>
      </c>
      <c r="C137" s="69">
        <v>11.3</v>
      </c>
    </row>
    <row r="138" spans="1:3" x14ac:dyDescent="0.25">
      <c r="A138" s="68">
        <v>8054</v>
      </c>
      <c r="B138" s="38"/>
      <c r="C138" s="69"/>
    </row>
    <row r="139" spans="1:3" x14ac:dyDescent="0.25">
      <c r="A139" s="68">
        <v>8055</v>
      </c>
      <c r="B139" s="38" t="s">
        <v>1335</v>
      </c>
      <c r="C139" s="69">
        <v>4.2</v>
      </c>
    </row>
    <row r="140" spans="1:3" x14ac:dyDescent="0.25">
      <c r="A140" s="68">
        <v>8056</v>
      </c>
      <c r="B140" s="38" t="s">
        <v>1336</v>
      </c>
      <c r="C140" s="69">
        <v>4.5</v>
      </c>
    </row>
    <row r="141" spans="1:3" x14ac:dyDescent="0.25">
      <c r="A141" s="68">
        <v>8057</v>
      </c>
      <c r="B141" s="38" t="s">
        <v>1337</v>
      </c>
      <c r="C141" s="69">
        <v>0.3</v>
      </c>
    </row>
    <row r="142" spans="1:3" x14ac:dyDescent="0.25">
      <c r="A142" s="65">
        <v>8213</v>
      </c>
      <c r="B142" s="38" t="s">
        <v>123</v>
      </c>
      <c r="C142" s="66">
        <v>8.8000000000000007</v>
      </c>
    </row>
    <row r="143" spans="1:3" ht="15.75" thickBot="1" x14ac:dyDescent="0.3">
      <c r="A143" s="72">
        <v>8217</v>
      </c>
      <c r="B143" s="42" t="s">
        <v>124</v>
      </c>
      <c r="C143" s="73">
        <v>5</v>
      </c>
    </row>
    <row r="144" spans="1:3" ht="15.75" thickBot="1" x14ac:dyDescent="0.3">
      <c r="B144" s="81" t="s">
        <v>40</v>
      </c>
      <c r="C144" s="82">
        <f>SUM(C84:C143)</f>
        <v>262.49999999999989</v>
      </c>
    </row>
    <row r="145" spans="1:3" ht="15.75" thickBot="1" x14ac:dyDescent="0.3"/>
    <row r="146" spans="1:3" ht="15.75" thickBot="1" x14ac:dyDescent="0.3">
      <c r="A146" s="362" t="s">
        <v>127</v>
      </c>
      <c r="B146" s="363"/>
      <c r="C146" s="364"/>
    </row>
    <row r="147" spans="1:3" ht="31.5" customHeight="1" thickBot="1" x14ac:dyDescent="0.3">
      <c r="A147" s="4" t="s">
        <v>0</v>
      </c>
      <c r="B147" s="5" t="s">
        <v>1</v>
      </c>
      <c r="C147" s="201" t="s">
        <v>2</v>
      </c>
    </row>
    <row r="148" spans="1:3" ht="15.75" thickBot="1" x14ac:dyDescent="0.3">
      <c r="A148" s="85" t="s">
        <v>125</v>
      </c>
      <c r="B148" s="86" t="s">
        <v>126</v>
      </c>
      <c r="C148" s="210">
        <v>1.4</v>
      </c>
    </row>
    <row r="149" spans="1:3" ht="15.75" thickBot="1" x14ac:dyDescent="0.3">
      <c r="B149" s="87" t="s">
        <v>40</v>
      </c>
      <c r="C149" s="88">
        <f>SUM(C148)</f>
        <v>1.4</v>
      </c>
    </row>
  </sheetData>
  <mergeCells count="7">
    <mergeCell ref="A75:C75"/>
    <mergeCell ref="A82:C82"/>
    <mergeCell ref="A146:C146"/>
    <mergeCell ref="A1:C1"/>
    <mergeCell ref="A14:C14"/>
    <mergeCell ref="A40:C40"/>
    <mergeCell ref="A48:C48"/>
  </mergeCells>
  <pageMargins left="0.7" right="0.7" top="0.75" bottom="0.75" header="0.3" footer="0.3"/>
  <pageSetup paperSize="9" scale="93" orientation="portrait" r:id="rId1"/>
  <colBreaks count="1" manualBreakCount="1">
    <brk id="1" max="1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7"/>
  <sheetViews>
    <sheetView topLeftCell="A41" zoomScale="85" zoomScaleNormal="85" workbookViewId="0">
      <selection activeCell="A41" sqref="A41:E44"/>
    </sheetView>
  </sheetViews>
  <sheetFormatPr defaultRowHeight="15" x14ac:dyDescent="0.25"/>
  <cols>
    <col min="1" max="1" width="12.5703125" style="1" customWidth="1"/>
    <col min="2" max="2" width="72.5703125" style="43" customWidth="1"/>
    <col min="3" max="4" width="10.42578125" style="287" customWidth="1"/>
    <col min="5" max="5" width="15.5703125" style="1" customWidth="1"/>
    <col min="6" max="16384" width="9.140625" style="1"/>
  </cols>
  <sheetData>
    <row r="1" spans="1:5" ht="15.75" thickBot="1" x14ac:dyDescent="0.3">
      <c r="A1" s="365" t="s">
        <v>128</v>
      </c>
      <c r="B1" s="366"/>
      <c r="C1" s="366"/>
      <c r="D1" s="366"/>
      <c r="E1" s="367"/>
    </row>
    <row r="2" spans="1:5" s="33" customFormat="1" ht="27.75" customHeight="1" thickBot="1" x14ac:dyDescent="0.3">
      <c r="A2" s="6" t="s">
        <v>0</v>
      </c>
      <c r="B2" s="7" t="s">
        <v>1</v>
      </c>
      <c r="C2" s="285" t="s">
        <v>1263</v>
      </c>
      <c r="D2" s="285" t="s">
        <v>1262</v>
      </c>
      <c r="E2" s="211" t="s">
        <v>2</v>
      </c>
    </row>
    <row r="3" spans="1:5" x14ac:dyDescent="0.25">
      <c r="A3" s="298" t="s">
        <v>4</v>
      </c>
      <c r="B3" s="45" t="s">
        <v>133</v>
      </c>
      <c r="C3" s="313" t="s">
        <v>1263</v>
      </c>
      <c r="D3" s="244"/>
      <c r="E3" s="111">
        <v>35.5</v>
      </c>
    </row>
    <row r="4" spans="1:5" x14ac:dyDescent="0.25">
      <c r="A4" s="115" t="s">
        <v>134</v>
      </c>
      <c r="B4" s="48" t="s">
        <v>135</v>
      </c>
      <c r="C4" s="205"/>
      <c r="D4" s="314" t="s">
        <v>1262</v>
      </c>
      <c r="E4" s="112">
        <v>27</v>
      </c>
    </row>
    <row r="5" spans="1:5" x14ac:dyDescent="0.25">
      <c r="A5" s="115" t="s">
        <v>134</v>
      </c>
      <c r="B5" s="48" t="s">
        <v>136</v>
      </c>
      <c r="C5" s="205"/>
      <c r="D5" s="314" t="s">
        <v>1262</v>
      </c>
      <c r="E5" s="112">
        <v>16.2</v>
      </c>
    </row>
    <row r="6" spans="1:5" x14ac:dyDescent="0.25">
      <c r="A6" s="115" t="s">
        <v>6</v>
      </c>
      <c r="B6" s="48" t="s">
        <v>137</v>
      </c>
      <c r="C6" s="315" t="s">
        <v>1263</v>
      </c>
      <c r="D6" s="205"/>
      <c r="E6" s="112">
        <v>45.4</v>
      </c>
    </row>
    <row r="7" spans="1:5" x14ac:dyDescent="0.25">
      <c r="A7" s="144" t="s">
        <v>138</v>
      </c>
      <c r="B7" s="48" t="s">
        <v>47</v>
      </c>
      <c r="C7" s="205"/>
      <c r="D7" s="314" t="s">
        <v>1262</v>
      </c>
      <c r="E7" s="112">
        <v>40.200000000000003</v>
      </c>
    </row>
    <row r="8" spans="1:5" x14ac:dyDescent="0.25">
      <c r="A8" s="115" t="s">
        <v>139</v>
      </c>
      <c r="B8" s="48" t="s">
        <v>140</v>
      </c>
      <c r="C8" s="315" t="s">
        <v>1263</v>
      </c>
      <c r="D8" s="205"/>
      <c r="E8" s="112">
        <v>10.1</v>
      </c>
    </row>
    <row r="9" spans="1:5" x14ac:dyDescent="0.25">
      <c r="A9" s="115" t="s">
        <v>8</v>
      </c>
      <c r="B9" s="48" t="s">
        <v>9</v>
      </c>
      <c r="C9" s="315" t="s">
        <v>1263</v>
      </c>
      <c r="D9" s="205"/>
      <c r="E9" s="112">
        <v>75.2</v>
      </c>
    </row>
    <row r="10" spans="1:5" x14ac:dyDescent="0.25">
      <c r="A10" s="144" t="s">
        <v>141</v>
      </c>
      <c r="B10" s="48" t="s">
        <v>142</v>
      </c>
      <c r="C10" s="315" t="s">
        <v>1263</v>
      </c>
      <c r="D10" s="205"/>
      <c r="E10" s="112">
        <v>4.4000000000000004</v>
      </c>
    </row>
    <row r="11" spans="1:5" x14ac:dyDescent="0.25">
      <c r="A11" s="115" t="s">
        <v>143</v>
      </c>
      <c r="B11" s="48" t="s">
        <v>144</v>
      </c>
      <c r="C11" s="205"/>
      <c r="D11" s="314" t="s">
        <v>1262</v>
      </c>
      <c r="E11" s="112">
        <v>30.1</v>
      </c>
    </row>
    <row r="12" spans="1:5" x14ac:dyDescent="0.25">
      <c r="A12" s="115" t="s">
        <v>145</v>
      </c>
      <c r="B12" s="48" t="s">
        <v>146</v>
      </c>
      <c r="C12" s="205"/>
      <c r="D12" s="314" t="s">
        <v>1262</v>
      </c>
      <c r="E12" s="112">
        <f>13.3+3.5</f>
        <v>16.8</v>
      </c>
    </row>
    <row r="13" spans="1:5" x14ac:dyDescent="0.25">
      <c r="A13" s="115" t="s">
        <v>10</v>
      </c>
      <c r="B13" s="48" t="s">
        <v>147</v>
      </c>
      <c r="C13" s="205"/>
      <c r="D13" s="314" t="s">
        <v>1262</v>
      </c>
      <c r="E13" s="212">
        <v>27.9</v>
      </c>
    </row>
    <row r="14" spans="1:5" x14ac:dyDescent="0.25">
      <c r="A14" s="115" t="s">
        <v>15</v>
      </c>
      <c r="B14" s="48" t="s">
        <v>16</v>
      </c>
      <c r="C14" s="315" t="s">
        <v>1263</v>
      </c>
      <c r="D14" s="205"/>
      <c r="E14" s="112">
        <v>8.9</v>
      </c>
    </row>
    <row r="15" spans="1:5" ht="15.75" thickBot="1" x14ac:dyDescent="0.3">
      <c r="A15" s="116" t="s">
        <v>17</v>
      </c>
      <c r="B15" s="54" t="s">
        <v>148</v>
      </c>
      <c r="C15" s="316" t="s">
        <v>1263</v>
      </c>
      <c r="D15" s="206"/>
      <c r="E15" s="213">
        <v>47.1</v>
      </c>
    </row>
    <row r="16" spans="1:5" ht="15.75" thickBot="1" x14ac:dyDescent="0.3">
      <c r="B16" s="89" t="s">
        <v>20</v>
      </c>
      <c r="C16" s="286">
        <v>7</v>
      </c>
      <c r="D16" s="286">
        <v>6</v>
      </c>
      <c r="E16" s="90">
        <f>SUM(E3:E15)</f>
        <v>384.8</v>
      </c>
    </row>
    <row r="17" spans="1:5" ht="15.75" thickBot="1" x14ac:dyDescent="0.3"/>
    <row r="18" spans="1:5" ht="15.75" thickBot="1" x14ac:dyDescent="0.3">
      <c r="A18" s="368" t="s">
        <v>129</v>
      </c>
      <c r="B18" s="369"/>
      <c r="C18" s="369"/>
      <c r="D18" s="369"/>
      <c r="E18" s="370"/>
    </row>
    <row r="19" spans="1:5" ht="30" customHeight="1" thickBot="1" x14ac:dyDescent="0.3">
      <c r="A19" s="9" t="s">
        <v>0</v>
      </c>
      <c r="B19" s="10" t="s">
        <v>1</v>
      </c>
      <c r="C19" s="288"/>
      <c r="D19" s="288"/>
      <c r="E19" s="10" t="s">
        <v>2</v>
      </c>
    </row>
    <row r="20" spans="1:5" x14ac:dyDescent="0.25">
      <c r="A20" s="118">
        <v>2003</v>
      </c>
      <c r="B20" s="45" t="s">
        <v>23</v>
      </c>
      <c r="C20" s="317" t="s">
        <v>1263</v>
      </c>
      <c r="D20" s="61"/>
      <c r="E20" s="111">
        <v>28</v>
      </c>
    </row>
    <row r="21" spans="1:5" x14ac:dyDescent="0.25">
      <c r="A21" s="50">
        <v>2015</v>
      </c>
      <c r="B21" s="48" t="s">
        <v>33</v>
      </c>
      <c r="C21" s="308"/>
      <c r="D21" s="323" t="s">
        <v>1262</v>
      </c>
      <c r="E21" s="112">
        <v>2.5</v>
      </c>
    </row>
    <row r="22" spans="1:5" x14ac:dyDescent="0.25">
      <c r="A22" s="50">
        <v>2201</v>
      </c>
      <c r="B22" s="48" t="s">
        <v>149</v>
      </c>
      <c r="C22" s="308"/>
      <c r="D22" s="323" t="s">
        <v>1262</v>
      </c>
      <c r="E22" s="112">
        <v>11.6</v>
      </c>
    </row>
    <row r="23" spans="1:5" x14ac:dyDescent="0.25">
      <c r="A23" s="50">
        <v>2202</v>
      </c>
      <c r="B23" s="48" t="s">
        <v>150</v>
      </c>
      <c r="C23" s="308"/>
      <c r="D23" s="323" t="s">
        <v>1262</v>
      </c>
      <c r="E23" s="112">
        <f>42.8-41.8</f>
        <v>1</v>
      </c>
    </row>
    <row r="24" spans="1:5" x14ac:dyDescent="0.25">
      <c r="A24" s="47">
        <v>2202</v>
      </c>
      <c r="B24" s="48" t="s">
        <v>151</v>
      </c>
      <c r="C24" s="308"/>
      <c r="D24" s="323" t="s">
        <v>1262</v>
      </c>
      <c r="E24" s="112">
        <v>19.3</v>
      </c>
    </row>
    <row r="25" spans="1:5" x14ac:dyDescent="0.25">
      <c r="A25" s="50">
        <v>2203</v>
      </c>
      <c r="B25" s="48" t="s">
        <v>152</v>
      </c>
      <c r="C25" s="308"/>
      <c r="D25" s="323" t="s">
        <v>1262</v>
      </c>
      <c r="E25" s="112">
        <v>73</v>
      </c>
    </row>
    <row r="26" spans="1:5" x14ac:dyDescent="0.25">
      <c r="A26" s="50">
        <v>2204</v>
      </c>
      <c r="B26" s="48" t="s">
        <v>36</v>
      </c>
      <c r="C26" s="308"/>
      <c r="D26" s="323" t="s">
        <v>1262</v>
      </c>
      <c r="E26" s="112">
        <v>24.7</v>
      </c>
    </row>
    <row r="27" spans="1:5" x14ac:dyDescent="0.25">
      <c r="A27" s="50" t="s">
        <v>37</v>
      </c>
      <c r="B27" s="48" t="s">
        <v>153</v>
      </c>
      <c r="C27" s="308"/>
      <c r="D27" s="323" t="s">
        <v>1262</v>
      </c>
      <c r="E27" s="112">
        <v>2.1</v>
      </c>
    </row>
    <row r="28" spans="1:5" x14ac:dyDescent="0.25">
      <c r="A28" s="47">
        <v>2205</v>
      </c>
      <c r="B28" s="48" t="s">
        <v>154</v>
      </c>
      <c r="C28" s="318" t="s">
        <v>1263</v>
      </c>
      <c r="D28" s="62"/>
      <c r="E28" s="112">
        <v>4.2</v>
      </c>
    </row>
    <row r="29" spans="1:5" x14ac:dyDescent="0.25">
      <c r="A29" s="47">
        <v>2206</v>
      </c>
      <c r="B29" s="48" t="s">
        <v>155</v>
      </c>
      <c r="C29" s="308"/>
      <c r="D29" s="323" t="s">
        <v>1262</v>
      </c>
      <c r="E29" s="112">
        <v>6.2</v>
      </c>
    </row>
    <row r="30" spans="1:5" x14ac:dyDescent="0.25">
      <c r="A30" s="50">
        <v>2207</v>
      </c>
      <c r="B30" s="48" t="s">
        <v>156</v>
      </c>
      <c r="C30" s="308"/>
      <c r="D30" s="323" t="s">
        <v>1262</v>
      </c>
      <c r="E30" s="112">
        <v>28.4</v>
      </c>
    </row>
    <row r="31" spans="1:5" x14ac:dyDescent="0.25">
      <c r="A31" s="50">
        <v>2208</v>
      </c>
      <c r="B31" s="48" t="s">
        <v>157</v>
      </c>
      <c r="C31" s="308"/>
      <c r="D31" s="323" t="s">
        <v>1262</v>
      </c>
      <c r="E31" s="112">
        <v>9.1999999999999993</v>
      </c>
    </row>
    <row r="32" spans="1:5" x14ac:dyDescent="0.25">
      <c r="A32" s="47">
        <v>2210</v>
      </c>
      <c r="B32" s="48" t="s">
        <v>158</v>
      </c>
      <c r="C32" s="308"/>
      <c r="D32" s="323" t="s">
        <v>1262</v>
      </c>
      <c r="E32" s="112">
        <v>64.2</v>
      </c>
    </row>
    <row r="33" spans="1:5" x14ac:dyDescent="0.25">
      <c r="A33" s="47">
        <v>2211</v>
      </c>
      <c r="B33" s="48" t="s">
        <v>159</v>
      </c>
      <c r="C33" s="308"/>
      <c r="D33" s="323" t="s">
        <v>1262</v>
      </c>
      <c r="E33" s="112">
        <v>21.2</v>
      </c>
    </row>
    <row r="34" spans="1:5" x14ac:dyDescent="0.25">
      <c r="A34" s="50">
        <v>2212</v>
      </c>
      <c r="B34" s="48" t="s">
        <v>39</v>
      </c>
      <c r="C34" s="308"/>
      <c r="D34" s="324" t="s">
        <v>1262</v>
      </c>
      <c r="E34" s="245">
        <v>9.6</v>
      </c>
    </row>
    <row r="35" spans="1:5" x14ac:dyDescent="0.25">
      <c r="A35" s="47">
        <v>2213</v>
      </c>
      <c r="B35" s="48" t="s">
        <v>1266</v>
      </c>
      <c r="C35" s="318" t="s">
        <v>1263</v>
      </c>
      <c r="D35" s="62"/>
      <c r="E35" s="112">
        <v>14.9</v>
      </c>
    </row>
    <row r="36" spans="1:5" x14ac:dyDescent="0.25">
      <c r="A36" s="47"/>
      <c r="B36" s="48"/>
      <c r="C36" s="308"/>
      <c r="D36" s="62"/>
      <c r="E36" s="112"/>
    </row>
    <row r="37" spans="1:5" x14ac:dyDescent="0.25">
      <c r="A37" s="50">
        <v>2301</v>
      </c>
      <c r="B37" s="48" t="s">
        <v>160</v>
      </c>
      <c r="C37" s="318" t="s">
        <v>1263</v>
      </c>
      <c r="D37" s="62"/>
      <c r="E37" s="112">
        <v>28.7</v>
      </c>
    </row>
    <row r="38" spans="1:5" ht="15.75" thickBot="1" x14ac:dyDescent="0.3">
      <c r="A38" s="53">
        <v>2302</v>
      </c>
      <c r="B38" s="54" t="s">
        <v>161</v>
      </c>
      <c r="C38" s="319" t="s">
        <v>1263</v>
      </c>
      <c r="D38" s="128"/>
      <c r="E38" s="213">
        <v>22.6</v>
      </c>
    </row>
    <row r="39" spans="1:5" ht="15.75" thickBot="1" x14ac:dyDescent="0.3">
      <c r="B39" s="76" t="s">
        <v>40</v>
      </c>
      <c r="C39" s="289">
        <v>5</v>
      </c>
      <c r="D39" s="289">
        <v>13</v>
      </c>
      <c r="E39" s="92">
        <f>SUM(E20:E38)</f>
        <v>371.4</v>
      </c>
    </row>
    <row r="40" spans="1:5" s="299" customFormat="1" ht="15.75" thickBot="1" x14ac:dyDescent="0.3">
      <c r="B40" s="303"/>
      <c r="C40" s="304"/>
      <c r="D40" s="304"/>
      <c r="E40" s="305"/>
    </row>
    <row r="41" spans="1:5" ht="15.75" thickBot="1" x14ac:dyDescent="0.3">
      <c r="A41" s="368" t="s">
        <v>1276</v>
      </c>
      <c r="B41" s="369"/>
      <c r="C41" s="369"/>
      <c r="D41" s="369"/>
      <c r="E41" s="370"/>
    </row>
    <row r="42" spans="1:5" ht="15.75" thickBot="1" x14ac:dyDescent="0.3">
      <c r="A42" s="4" t="s">
        <v>0</v>
      </c>
      <c r="B42" s="5" t="s">
        <v>1</v>
      </c>
      <c r="C42" s="293"/>
      <c r="D42" s="293"/>
      <c r="E42" s="5" t="s">
        <v>2</v>
      </c>
    </row>
    <row r="43" spans="1:5" ht="15.75" thickBot="1" x14ac:dyDescent="0.3">
      <c r="A43" s="306" t="s">
        <v>1264</v>
      </c>
      <c r="B43" s="307" t="s">
        <v>1265</v>
      </c>
      <c r="C43" s="210"/>
      <c r="D43" s="325" t="s">
        <v>1262</v>
      </c>
      <c r="E43" s="210">
        <v>1.3</v>
      </c>
    </row>
    <row r="44" spans="1:5" ht="15.75" thickBot="1" x14ac:dyDescent="0.3">
      <c r="B44" s="76" t="s">
        <v>40</v>
      </c>
      <c r="C44" s="289">
        <v>0</v>
      </c>
      <c r="D44" s="289">
        <v>1</v>
      </c>
      <c r="E44" s="92">
        <f>SUM(E43)</f>
        <v>1.3</v>
      </c>
    </row>
    <row r="45" spans="1:5" s="299" customFormat="1" ht="15.75" thickBot="1" x14ac:dyDescent="0.3">
      <c r="B45" s="300"/>
      <c r="C45" s="301"/>
      <c r="D45" s="301"/>
      <c r="E45" s="302"/>
    </row>
    <row r="46" spans="1:5" ht="15.75" thickBot="1" x14ac:dyDescent="0.3">
      <c r="A46" s="356" t="s">
        <v>130</v>
      </c>
      <c r="B46" s="357"/>
      <c r="C46" s="357"/>
      <c r="D46" s="357"/>
      <c r="E46" s="358"/>
    </row>
    <row r="47" spans="1:5" ht="30" customHeight="1" thickBot="1" x14ac:dyDescent="0.3">
      <c r="A47" s="24" t="s">
        <v>0</v>
      </c>
      <c r="B47" s="10" t="s">
        <v>1</v>
      </c>
      <c r="C47" s="288"/>
      <c r="D47" s="288"/>
      <c r="E47" s="10" t="s">
        <v>2</v>
      </c>
    </row>
    <row r="48" spans="1:5" x14ac:dyDescent="0.25">
      <c r="A48" s="44">
        <v>5201</v>
      </c>
      <c r="B48" s="60" t="s">
        <v>162</v>
      </c>
      <c r="C48" s="320" t="s">
        <v>1263</v>
      </c>
      <c r="D48" s="290"/>
      <c r="E48" s="124">
        <v>15</v>
      </c>
    </row>
    <row r="49" spans="1:5" x14ac:dyDescent="0.25">
      <c r="A49" s="47">
        <v>5202</v>
      </c>
      <c r="B49" s="58" t="s">
        <v>163</v>
      </c>
      <c r="C49" s="64"/>
      <c r="D49" s="323" t="s">
        <v>1262</v>
      </c>
      <c r="E49" s="125">
        <v>8.4</v>
      </c>
    </row>
    <row r="50" spans="1:5" x14ac:dyDescent="0.25">
      <c r="A50" s="47">
        <v>5203</v>
      </c>
      <c r="B50" s="58" t="s">
        <v>164</v>
      </c>
      <c r="C50" s="64"/>
      <c r="D50" s="323" t="s">
        <v>1262</v>
      </c>
      <c r="E50" s="125">
        <v>12.9</v>
      </c>
    </row>
    <row r="51" spans="1:5" ht="14.25" customHeight="1" x14ac:dyDescent="0.25">
      <c r="A51" s="47">
        <v>5204</v>
      </c>
      <c r="B51" s="58" t="s">
        <v>165</v>
      </c>
      <c r="C51" s="64"/>
      <c r="D51" s="323" t="s">
        <v>1262</v>
      </c>
      <c r="E51" s="125">
        <v>16.899999999999999</v>
      </c>
    </row>
    <row r="52" spans="1:5" ht="14.25" customHeight="1" x14ac:dyDescent="0.25">
      <c r="A52" s="50">
        <v>5205</v>
      </c>
      <c r="B52" s="48" t="s">
        <v>63</v>
      </c>
      <c r="C52" s="321" t="s">
        <v>1263</v>
      </c>
      <c r="D52" s="62"/>
      <c r="E52" s="125">
        <v>18.100000000000001</v>
      </c>
    </row>
    <row r="53" spans="1:5" ht="14.25" customHeight="1" x14ac:dyDescent="0.25">
      <c r="A53" s="50">
        <v>5206</v>
      </c>
      <c r="B53" s="48" t="s">
        <v>64</v>
      </c>
      <c r="C53" s="321" t="s">
        <v>1263</v>
      </c>
      <c r="D53" s="62"/>
      <c r="E53" s="125">
        <v>24.9</v>
      </c>
    </row>
    <row r="54" spans="1:5" ht="14.25" customHeight="1" x14ac:dyDescent="0.25">
      <c r="A54" s="57">
        <v>5207</v>
      </c>
      <c r="B54" s="58" t="s">
        <v>166</v>
      </c>
      <c r="C54" s="322" t="s">
        <v>1263</v>
      </c>
      <c r="D54" s="64"/>
      <c r="E54" s="64">
        <v>1.1000000000000001</v>
      </c>
    </row>
    <row r="55" spans="1:5" ht="14.25" customHeight="1" x14ac:dyDescent="0.25">
      <c r="A55" s="47">
        <v>5208</v>
      </c>
      <c r="B55" s="58" t="s">
        <v>167</v>
      </c>
      <c r="C55" s="64"/>
      <c r="D55" s="323" t="s">
        <v>1262</v>
      </c>
      <c r="E55" s="125">
        <v>28.2</v>
      </c>
    </row>
    <row r="56" spans="1:5" ht="14.25" customHeight="1" x14ac:dyDescent="0.25">
      <c r="A56" s="47">
        <v>5209</v>
      </c>
      <c r="B56" s="48" t="s">
        <v>168</v>
      </c>
      <c r="C56" s="62"/>
      <c r="D56" s="323" t="s">
        <v>1262</v>
      </c>
      <c r="E56" s="125">
        <v>5.3</v>
      </c>
    </row>
    <row r="57" spans="1:5" ht="14.25" customHeight="1" x14ac:dyDescent="0.25">
      <c r="A57" s="47">
        <v>5210</v>
      </c>
      <c r="B57" s="48" t="s">
        <v>169</v>
      </c>
      <c r="C57" s="62"/>
      <c r="D57" s="323" t="s">
        <v>1262</v>
      </c>
      <c r="E57" s="125">
        <v>5.8</v>
      </c>
    </row>
    <row r="58" spans="1:5" ht="14.25" customHeight="1" x14ac:dyDescent="0.25">
      <c r="A58" s="47">
        <v>5211</v>
      </c>
      <c r="B58" s="48" t="s">
        <v>170</v>
      </c>
      <c r="C58" s="321" t="s">
        <v>1263</v>
      </c>
      <c r="D58" s="62"/>
      <c r="E58" s="125">
        <v>19.2</v>
      </c>
    </row>
    <row r="59" spans="1:5" ht="14.25" customHeight="1" x14ac:dyDescent="0.25">
      <c r="A59" s="47">
        <v>5212</v>
      </c>
      <c r="B59" s="48" t="s">
        <v>171</v>
      </c>
      <c r="C59" s="321" t="s">
        <v>1263</v>
      </c>
      <c r="D59" s="62"/>
      <c r="E59" s="125">
        <v>20.8</v>
      </c>
    </row>
    <row r="60" spans="1:5" ht="14.25" customHeight="1" x14ac:dyDescent="0.25">
      <c r="A60" s="108">
        <v>5213</v>
      </c>
      <c r="B60" s="58" t="s">
        <v>172</v>
      </c>
      <c r="C60" s="64"/>
      <c r="D60" s="323" t="s">
        <v>1262</v>
      </c>
      <c r="E60" s="125">
        <v>6.8</v>
      </c>
    </row>
    <row r="61" spans="1:5" x14ac:dyDescent="0.25">
      <c r="A61" s="57">
        <v>5215</v>
      </c>
      <c r="B61" s="58" t="s">
        <v>173</v>
      </c>
      <c r="C61" s="64"/>
      <c r="D61" s="323" t="s">
        <v>1262</v>
      </c>
      <c r="E61" s="125">
        <v>7.7</v>
      </c>
    </row>
    <row r="62" spans="1:5" x14ac:dyDescent="0.25">
      <c r="A62" s="57">
        <v>5216</v>
      </c>
      <c r="B62" s="58" t="s">
        <v>174</v>
      </c>
      <c r="C62" s="64"/>
      <c r="D62" s="323" t="s">
        <v>1262</v>
      </c>
      <c r="E62" s="125">
        <v>8.9</v>
      </c>
    </row>
    <row r="63" spans="1:5" ht="18" customHeight="1" x14ac:dyDescent="0.25">
      <c r="A63" s="57">
        <v>5217</v>
      </c>
      <c r="B63" s="58" t="s">
        <v>175</v>
      </c>
      <c r="C63" s="64"/>
      <c r="D63" s="323" t="s">
        <v>1262</v>
      </c>
      <c r="E63" s="125">
        <v>6.8</v>
      </c>
    </row>
    <row r="64" spans="1:5" x14ac:dyDescent="0.25">
      <c r="A64" s="57">
        <v>5219</v>
      </c>
      <c r="B64" s="58" t="s">
        <v>176</v>
      </c>
      <c r="C64" s="64"/>
      <c r="D64" s="323" t="s">
        <v>1262</v>
      </c>
      <c r="E64" s="125">
        <v>29.4</v>
      </c>
    </row>
    <row r="65" spans="1:6" x14ac:dyDescent="0.25">
      <c r="A65" s="108">
        <v>5220</v>
      </c>
      <c r="B65" s="309" t="s">
        <v>1268</v>
      </c>
      <c r="C65" s="64"/>
      <c r="D65" s="323" t="s">
        <v>1262</v>
      </c>
      <c r="E65" s="125">
        <v>12.7</v>
      </c>
    </row>
    <row r="66" spans="1:6" x14ac:dyDescent="0.25">
      <c r="A66" s="57">
        <v>5221</v>
      </c>
      <c r="B66" s="309" t="s">
        <v>1267</v>
      </c>
      <c r="C66" s="64"/>
      <c r="D66" s="323" t="s">
        <v>1262</v>
      </c>
      <c r="E66" s="125">
        <v>12.3</v>
      </c>
    </row>
    <row r="67" spans="1:6" x14ac:dyDescent="0.25">
      <c r="A67" s="57">
        <v>5223</v>
      </c>
      <c r="B67" s="58" t="s">
        <v>1182</v>
      </c>
      <c r="C67" s="322" t="s">
        <v>1263</v>
      </c>
      <c r="D67" s="64"/>
      <c r="E67" s="125">
        <v>8.6999999999999993</v>
      </c>
    </row>
    <row r="68" spans="1:6" x14ac:dyDescent="0.25">
      <c r="A68" s="57">
        <v>5225</v>
      </c>
      <c r="B68" s="58" t="s">
        <v>1269</v>
      </c>
      <c r="C68" s="64"/>
      <c r="D68" s="323" t="s">
        <v>1262</v>
      </c>
      <c r="E68" s="64">
        <v>45.8</v>
      </c>
      <c r="F68" s="312"/>
    </row>
    <row r="69" spans="1:6" x14ac:dyDescent="0.25">
      <c r="A69" s="51"/>
      <c r="B69" s="52"/>
      <c r="C69" s="63"/>
      <c r="D69" s="63"/>
      <c r="E69" s="139"/>
    </row>
    <row r="70" spans="1:6" x14ac:dyDescent="0.25">
      <c r="A70" s="50">
        <v>5302</v>
      </c>
      <c r="B70" s="58" t="s">
        <v>177</v>
      </c>
      <c r="C70" s="322" t="s">
        <v>1263</v>
      </c>
      <c r="D70" s="64"/>
      <c r="E70" s="125">
        <v>13</v>
      </c>
    </row>
    <row r="71" spans="1:6" x14ac:dyDescent="0.25">
      <c r="A71" s="50">
        <v>5320</v>
      </c>
      <c r="B71" s="48" t="s">
        <v>178</v>
      </c>
      <c r="C71" s="321" t="s">
        <v>1263</v>
      </c>
      <c r="D71" s="62"/>
      <c r="E71" s="125">
        <v>2.7</v>
      </c>
    </row>
    <row r="72" spans="1:6" ht="15.75" thickBot="1" x14ac:dyDescent="0.3">
      <c r="A72" s="252">
        <v>5132</v>
      </c>
      <c r="B72" s="249" t="s">
        <v>1183</v>
      </c>
      <c r="C72" s="291"/>
      <c r="D72" s="326" t="s">
        <v>1262</v>
      </c>
      <c r="E72" s="251">
        <v>2.7</v>
      </c>
      <c r="F72" s="312"/>
    </row>
    <row r="73" spans="1:6" ht="15.75" thickBot="1" x14ac:dyDescent="0.3">
      <c r="B73" s="75" t="s">
        <v>40</v>
      </c>
      <c r="C73" s="292">
        <v>9</v>
      </c>
      <c r="D73" s="292">
        <v>15</v>
      </c>
      <c r="E73" s="84">
        <f>SUM(E48:E72)</f>
        <v>334.09999999999997</v>
      </c>
    </row>
    <row r="74" spans="1:6" ht="15.75" thickBot="1" x14ac:dyDescent="0.3"/>
    <row r="75" spans="1:6" ht="15.75" thickBot="1" x14ac:dyDescent="0.3">
      <c r="A75" s="356" t="s">
        <v>131</v>
      </c>
      <c r="B75" s="357"/>
      <c r="C75" s="357"/>
      <c r="D75" s="357"/>
      <c r="E75" s="358"/>
    </row>
    <row r="76" spans="1:6" ht="30.75" customHeight="1" thickBot="1" x14ac:dyDescent="0.3">
      <c r="A76" s="4" t="s">
        <v>0</v>
      </c>
      <c r="B76" s="5" t="s">
        <v>1</v>
      </c>
      <c r="C76" s="293"/>
      <c r="D76" s="293"/>
      <c r="E76" s="5" t="s">
        <v>2</v>
      </c>
    </row>
    <row r="77" spans="1:6" x14ac:dyDescent="0.25">
      <c r="A77" s="109" t="s">
        <v>179</v>
      </c>
      <c r="B77" s="60" t="s">
        <v>180</v>
      </c>
      <c r="C77" s="290"/>
      <c r="D77" s="327" t="s">
        <v>1262</v>
      </c>
      <c r="E77" s="290">
        <v>37.799999999999997</v>
      </c>
    </row>
    <row r="78" spans="1:6" ht="15.75" thickBot="1" x14ac:dyDescent="0.3">
      <c r="A78" s="252" t="s">
        <v>1270</v>
      </c>
      <c r="B78" s="311" t="s">
        <v>1271</v>
      </c>
      <c r="C78" s="310"/>
      <c r="D78" s="328" t="s">
        <v>1262</v>
      </c>
      <c r="E78" s="310">
        <v>50.5</v>
      </c>
    </row>
    <row r="79" spans="1:6" ht="15.75" thickBot="1" x14ac:dyDescent="0.3">
      <c r="B79" s="75" t="s">
        <v>40</v>
      </c>
      <c r="C79" s="292">
        <v>0</v>
      </c>
      <c r="D79" s="292">
        <v>2</v>
      </c>
      <c r="E79" s="84">
        <f>SUM(E77:E78)</f>
        <v>88.3</v>
      </c>
    </row>
    <row r="80" spans="1:6" ht="15.75" thickBot="1" x14ac:dyDescent="0.3"/>
    <row r="81" spans="1:5" ht="15.75" thickBot="1" x14ac:dyDescent="0.3">
      <c r="A81" s="359" t="s">
        <v>132</v>
      </c>
      <c r="B81" s="360"/>
      <c r="C81" s="360"/>
      <c r="D81" s="360"/>
      <c r="E81" s="361"/>
    </row>
    <row r="82" spans="1:5" ht="31.5" customHeight="1" thickBot="1" x14ac:dyDescent="0.3">
      <c r="A82" s="4" t="s">
        <v>0</v>
      </c>
      <c r="B82" s="4" t="s">
        <v>1</v>
      </c>
      <c r="C82" s="293"/>
      <c r="D82" s="329"/>
      <c r="E82" s="5" t="s">
        <v>2</v>
      </c>
    </row>
    <row r="83" spans="1:5" x14ac:dyDescent="0.25">
      <c r="A83" s="253">
        <v>8114</v>
      </c>
      <c r="B83" s="254" t="s">
        <v>451</v>
      </c>
      <c r="C83" s="330"/>
      <c r="D83" s="327" t="s">
        <v>1262</v>
      </c>
      <c r="E83" s="214">
        <v>4.5</v>
      </c>
    </row>
    <row r="84" spans="1:5" x14ac:dyDescent="0.25">
      <c r="A84" s="147">
        <v>8201</v>
      </c>
      <c r="B84" s="148" t="s">
        <v>181</v>
      </c>
      <c r="C84" s="62"/>
      <c r="D84" s="323" t="s">
        <v>1262</v>
      </c>
      <c r="E84" s="125">
        <v>1.2</v>
      </c>
    </row>
    <row r="85" spans="1:5" x14ac:dyDescent="0.25">
      <c r="A85" s="147">
        <v>8202</v>
      </c>
      <c r="B85" s="148" t="s">
        <v>1272</v>
      </c>
      <c r="C85" s="322" t="s">
        <v>1263</v>
      </c>
      <c r="D85" s="294"/>
      <c r="E85" s="125">
        <v>1.3</v>
      </c>
    </row>
    <row r="86" spans="1:5" x14ac:dyDescent="0.25">
      <c r="A86" s="147">
        <v>8203</v>
      </c>
      <c r="B86" s="142" t="s">
        <v>182</v>
      </c>
      <c r="C86" s="64"/>
      <c r="D86" s="323" t="s">
        <v>1262</v>
      </c>
      <c r="E86" s="125">
        <v>25.8</v>
      </c>
    </row>
    <row r="87" spans="1:5" x14ac:dyDescent="0.25">
      <c r="A87" s="147">
        <v>8204</v>
      </c>
      <c r="B87" s="148" t="s">
        <v>183</v>
      </c>
      <c r="C87" s="322" t="s">
        <v>1263</v>
      </c>
      <c r="D87" s="294"/>
      <c r="E87" s="125">
        <v>12.2</v>
      </c>
    </row>
    <row r="88" spans="1:5" x14ac:dyDescent="0.25">
      <c r="A88" s="147">
        <v>8205</v>
      </c>
      <c r="B88" s="148" t="s">
        <v>184</v>
      </c>
      <c r="C88" s="322" t="s">
        <v>1263</v>
      </c>
      <c r="D88" s="294"/>
      <c r="E88" s="125">
        <v>2.2999999999999998</v>
      </c>
    </row>
    <row r="89" spans="1:5" x14ac:dyDescent="0.25">
      <c r="A89" s="147">
        <v>8206</v>
      </c>
      <c r="B89" s="142" t="s">
        <v>185</v>
      </c>
      <c r="C89" s="322" t="s">
        <v>1263</v>
      </c>
      <c r="D89" s="295"/>
      <c r="E89" s="125">
        <v>2</v>
      </c>
    </row>
    <row r="90" spans="1:5" x14ac:dyDescent="0.25">
      <c r="A90" s="147">
        <v>8207</v>
      </c>
      <c r="B90" s="148" t="s">
        <v>186</v>
      </c>
      <c r="C90" s="62"/>
      <c r="D90" s="323" t="s">
        <v>1262</v>
      </c>
      <c r="E90" s="125">
        <v>14.7</v>
      </c>
    </row>
    <row r="91" spans="1:5" x14ac:dyDescent="0.25">
      <c r="A91" s="147">
        <v>8208</v>
      </c>
      <c r="B91" s="148" t="s">
        <v>187</v>
      </c>
      <c r="C91" s="322" t="s">
        <v>1263</v>
      </c>
      <c r="D91" s="294"/>
      <c r="E91" s="125">
        <v>2.7</v>
      </c>
    </row>
    <row r="92" spans="1:5" x14ac:dyDescent="0.25">
      <c r="A92" s="147">
        <v>8210</v>
      </c>
      <c r="B92" s="142" t="s">
        <v>188</v>
      </c>
      <c r="C92" s="64"/>
      <c r="D92" s="323" t="s">
        <v>1262</v>
      </c>
      <c r="E92" s="125">
        <v>5.8</v>
      </c>
    </row>
    <row r="93" spans="1:5" x14ac:dyDescent="0.25">
      <c r="A93" s="143" t="s">
        <v>189</v>
      </c>
      <c r="B93" s="142" t="s">
        <v>190</v>
      </c>
      <c r="C93" s="64"/>
      <c r="D93" s="323" t="s">
        <v>1262</v>
      </c>
      <c r="E93" s="125">
        <v>0.4</v>
      </c>
    </row>
    <row r="94" spans="1:5" x14ac:dyDescent="0.25">
      <c r="A94" s="146">
        <v>8211</v>
      </c>
      <c r="B94" s="148" t="s">
        <v>191</v>
      </c>
      <c r="C94" s="62"/>
      <c r="D94" s="323" t="s">
        <v>1262</v>
      </c>
      <c r="E94" s="125">
        <v>18.600000000000001</v>
      </c>
    </row>
    <row r="95" spans="1:5" x14ac:dyDescent="0.25">
      <c r="A95" s="147">
        <v>8212</v>
      </c>
      <c r="B95" s="148" t="s">
        <v>192</v>
      </c>
      <c r="C95" s="62"/>
      <c r="D95" s="323" t="s">
        <v>1262</v>
      </c>
      <c r="E95" s="125">
        <v>7.7</v>
      </c>
    </row>
    <row r="96" spans="1:5" x14ac:dyDescent="0.25">
      <c r="A96" s="147">
        <v>8214</v>
      </c>
      <c r="B96" s="148" t="s">
        <v>193</v>
      </c>
      <c r="C96" s="62"/>
      <c r="D96" s="323" t="s">
        <v>1262</v>
      </c>
      <c r="E96" s="125">
        <v>9.3000000000000007</v>
      </c>
    </row>
    <row r="97" spans="1:5" x14ac:dyDescent="0.25">
      <c r="A97" s="147">
        <v>8215</v>
      </c>
      <c r="B97" s="148" t="s">
        <v>194</v>
      </c>
      <c r="C97" s="322" t="s">
        <v>1263</v>
      </c>
      <c r="D97" s="294"/>
      <c r="E97" s="125">
        <v>8.9</v>
      </c>
    </row>
    <row r="98" spans="1:5" x14ac:dyDescent="0.25">
      <c r="A98" s="147">
        <v>8218</v>
      </c>
      <c r="B98" s="142" t="s">
        <v>195</v>
      </c>
      <c r="C98" s="322" t="s">
        <v>1263</v>
      </c>
      <c r="D98" s="295"/>
      <c r="E98" s="125">
        <v>2.2000000000000002</v>
      </c>
    </row>
    <row r="99" spans="1:5" x14ac:dyDescent="0.25">
      <c r="A99" s="147">
        <v>8219</v>
      </c>
      <c r="B99" s="142" t="s">
        <v>196</v>
      </c>
      <c r="C99" s="64"/>
      <c r="D99" s="323" t="s">
        <v>1262</v>
      </c>
      <c r="E99" s="125">
        <v>6</v>
      </c>
    </row>
    <row r="100" spans="1:5" x14ac:dyDescent="0.25">
      <c r="A100" s="147">
        <v>8220</v>
      </c>
      <c r="B100" s="142" t="s">
        <v>197</v>
      </c>
      <c r="C100" s="64"/>
      <c r="D100" s="323" t="s">
        <v>1262</v>
      </c>
      <c r="E100" s="125">
        <v>6.9</v>
      </c>
    </row>
    <row r="101" spans="1:5" x14ac:dyDescent="0.25">
      <c r="A101" s="147">
        <v>8221</v>
      </c>
      <c r="B101" s="148" t="s">
        <v>198</v>
      </c>
      <c r="C101" s="62"/>
      <c r="D101" s="323" t="s">
        <v>1262</v>
      </c>
      <c r="E101" s="125">
        <v>7.5</v>
      </c>
    </row>
    <row r="102" spans="1:5" x14ac:dyDescent="0.25">
      <c r="A102" s="147">
        <v>8222</v>
      </c>
      <c r="B102" s="142" t="s">
        <v>199</v>
      </c>
      <c r="C102" s="322" t="s">
        <v>1263</v>
      </c>
      <c r="D102" s="295"/>
      <c r="E102" s="125">
        <v>2.7</v>
      </c>
    </row>
    <row r="103" spans="1:5" x14ac:dyDescent="0.25">
      <c r="A103" s="147">
        <v>8223</v>
      </c>
      <c r="B103" s="142" t="s">
        <v>200</v>
      </c>
      <c r="C103" s="64"/>
      <c r="D103" s="323" t="s">
        <v>1262</v>
      </c>
      <c r="E103" s="125">
        <v>1.6</v>
      </c>
    </row>
    <row r="104" spans="1:5" x14ac:dyDescent="0.25">
      <c r="A104" s="147">
        <v>8224</v>
      </c>
      <c r="B104" s="142" t="s">
        <v>201</v>
      </c>
      <c r="C104" s="64"/>
      <c r="D104" s="323" t="s">
        <v>1262</v>
      </c>
      <c r="E104" s="125">
        <v>0.6</v>
      </c>
    </row>
    <row r="105" spans="1:5" x14ac:dyDescent="0.25">
      <c r="A105" s="147">
        <v>8225</v>
      </c>
      <c r="B105" s="148" t="s">
        <v>202</v>
      </c>
      <c r="C105" s="62"/>
      <c r="D105" s="323" t="s">
        <v>1262</v>
      </c>
      <c r="E105" s="125">
        <v>1.7</v>
      </c>
    </row>
    <row r="106" spans="1:5" x14ac:dyDescent="0.25">
      <c r="A106" s="147">
        <v>8226</v>
      </c>
      <c r="B106" s="148" t="s">
        <v>203</v>
      </c>
      <c r="C106" s="62"/>
      <c r="D106" s="323" t="s">
        <v>1262</v>
      </c>
      <c r="E106" s="125">
        <v>1.7</v>
      </c>
    </row>
    <row r="107" spans="1:5" x14ac:dyDescent="0.25">
      <c r="A107" s="147">
        <v>8227</v>
      </c>
      <c r="B107" s="142" t="s">
        <v>204</v>
      </c>
      <c r="C107" s="64"/>
      <c r="D107" s="323" t="s">
        <v>1262</v>
      </c>
      <c r="E107" s="125">
        <v>2.6</v>
      </c>
    </row>
    <row r="108" spans="1:5" x14ac:dyDescent="0.25">
      <c r="A108" s="147">
        <v>8228</v>
      </c>
      <c r="B108" s="148" t="s">
        <v>205</v>
      </c>
      <c r="C108" s="62"/>
      <c r="D108" s="323" t="s">
        <v>1262</v>
      </c>
      <c r="E108" s="125">
        <v>3.9</v>
      </c>
    </row>
    <row r="109" spans="1:5" x14ac:dyDescent="0.25">
      <c r="A109" s="147">
        <v>8229</v>
      </c>
      <c r="B109" s="148" t="s">
        <v>206</v>
      </c>
      <c r="C109" s="62"/>
      <c r="D109" s="323" t="s">
        <v>1262</v>
      </c>
      <c r="E109" s="125">
        <v>1.2</v>
      </c>
    </row>
    <row r="110" spans="1:5" x14ac:dyDescent="0.25">
      <c r="A110" s="147">
        <v>8230</v>
      </c>
      <c r="B110" s="142" t="s">
        <v>207</v>
      </c>
      <c r="C110" s="64"/>
      <c r="D110" s="323" t="s">
        <v>1262</v>
      </c>
      <c r="E110" s="125">
        <v>0.6</v>
      </c>
    </row>
    <row r="111" spans="1:5" x14ac:dyDescent="0.25">
      <c r="A111" s="147">
        <v>8231</v>
      </c>
      <c r="B111" s="148" t="s">
        <v>208</v>
      </c>
      <c r="C111" s="62"/>
      <c r="D111" s="323" t="s">
        <v>1262</v>
      </c>
      <c r="E111" s="125">
        <v>10.199999999999999</v>
      </c>
    </row>
    <row r="112" spans="1:5" x14ac:dyDescent="0.25">
      <c r="A112" s="147">
        <v>8232</v>
      </c>
      <c r="B112" s="148" t="s">
        <v>209</v>
      </c>
      <c r="C112" s="62"/>
      <c r="D112" s="323" t="s">
        <v>1262</v>
      </c>
      <c r="E112" s="125">
        <v>4.5999999999999996</v>
      </c>
    </row>
    <row r="113" spans="1:5" x14ac:dyDescent="0.25">
      <c r="A113" s="147">
        <v>8233</v>
      </c>
      <c r="B113" s="148" t="s">
        <v>210</v>
      </c>
      <c r="C113" s="62"/>
      <c r="D113" s="323" t="s">
        <v>1262</v>
      </c>
      <c r="E113" s="125">
        <v>1.4</v>
      </c>
    </row>
    <row r="114" spans="1:5" x14ac:dyDescent="0.25">
      <c r="A114" s="147">
        <v>8234</v>
      </c>
      <c r="B114" s="142" t="s">
        <v>211</v>
      </c>
      <c r="C114" s="64"/>
      <c r="D114" s="323" t="s">
        <v>1262</v>
      </c>
      <c r="E114" s="125">
        <v>16.100000000000001</v>
      </c>
    </row>
    <row r="115" spans="1:5" x14ac:dyDescent="0.25">
      <c r="A115" s="146">
        <v>8235</v>
      </c>
      <c r="B115" s="142" t="s">
        <v>212</v>
      </c>
      <c r="C115" s="322" t="s">
        <v>1263</v>
      </c>
      <c r="D115" s="295"/>
      <c r="E115" s="125">
        <v>7.9</v>
      </c>
    </row>
    <row r="116" spans="1:5" x14ac:dyDescent="0.25">
      <c r="A116" s="147">
        <v>8236</v>
      </c>
      <c r="B116" s="148" t="s">
        <v>213</v>
      </c>
      <c r="C116" s="62"/>
      <c r="D116" s="323" t="s">
        <v>1262</v>
      </c>
      <c r="E116" s="125">
        <v>6</v>
      </c>
    </row>
    <row r="117" spans="1:5" x14ac:dyDescent="0.25">
      <c r="A117" s="147">
        <v>8237</v>
      </c>
      <c r="B117" s="142" t="s">
        <v>214</v>
      </c>
      <c r="C117" s="64"/>
      <c r="D117" s="323" t="s">
        <v>1262</v>
      </c>
      <c r="E117" s="125">
        <v>2.2000000000000002</v>
      </c>
    </row>
    <row r="118" spans="1:5" x14ac:dyDescent="0.25">
      <c r="A118" s="143">
        <v>8238</v>
      </c>
      <c r="B118" s="142" t="s">
        <v>215</v>
      </c>
      <c r="C118" s="64"/>
      <c r="D118" s="323" t="s">
        <v>1262</v>
      </c>
      <c r="E118" s="125">
        <v>5.9</v>
      </c>
    </row>
    <row r="119" spans="1:5" x14ac:dyDescent="0.25">
      <c r="A119" s="143">
        <v>8240</v>
      </c>
      <c r="B119" s="142" t="s">
        <v>1185</v>
      </c>
      <c r="C119" s="64"/>
      <c r="D119" s="323" t="s">
        <v>1262</v>
      </c>
      <c r="E119" s="125">
        <v>4.8</v>
      </c>
    </row>
    <row r="120" spans="1:5" x14ac:dyDescent="0.25">
      <c r="A120" s="143">
        <v>8241</v>
      </c>
      <c r="B120" s="142" t="s">
        <v>216</v>
      </c>
      <c r="C120" s="64"/>
      <c r="D120" s="323" t="s">
        <v>1262</v>
      </c>
      <c r="E120" s="125">
        <v>3.9</v>
      </c>
    </row>
    <row r="121" spans="1:5" x14ac:dyDescent="0.25">
      <c r="A121" s="143">
        <v>8243</v>
      </c>
      <c r="B121" s="142" t="s">
        <v>1186</v>
      </c>
      <c r="C121" s="322" t="s">
        <v>1263</v>
      </c>
      <c r="D121" s="295"/>
      <c r="E121" s="125">
        <v>1.9</v>
      </c>
    </row>
    <row r="122" spans="1:5" x14ac:dyDescent="0.25">
      <c r="A122" s="143">
        <v>8244</v>
      </c>
      <c r="B122" s="142" t="s">
        <v>1187</v>
      </c>
      <c r="C122" s="64"/>
      <c r="D122" s="323" t="s">
        <v>1262</v>
      </c>
      <c r="E122" s="125">
        <v>1.6</v>
      </c>
    </row>
    <row r="123" spans="1:5" x14ac:dyDescent="0.25">
      <c r="A123" s="143">
        <v>8247</v>
      </c>
      <c r="B123" s="142" t="s">
        <v>217</v>
      </c>
      <c r="C123" s="64"/>
      <c r="D123" s="323" t="s">
        <v>1262</v>
      </c>
      <c r="E123" s="125">
        <v>3.9</v>
      </c>
    </row>
    <row r="124" spans="1:5" x14ac:dyDescent="0.25">
      <c r="A124" s="143">
        <v>8248</v>
      </c>
      <c r="B124" s="142" t="s">
        <v>218</v>
      </c>
      <c r="C124" s="322" t="s">
        <v>1263</v>
      </c>
      <c r="D124" s="295"/>
      <c r="E124" s="125">
        <v>5.6</v>
      </c>
    </row>
    <row r="125" spans="1:5" x14ac:dyDescent="0.25">
      <c r="A125" s="143">
        <v>8249</v>
      </c>
      <c r="B125" s="142" t="s">
        <v>219</v>
      </c>
      <c r="C125" s="322" t="s">
        <v>1263</v>
      </c>
      <c r="D125" s="295"/>
      <c r="E125" s="125">
        <v>0.2</v>
      </c>
    </row>
    <row r="126" spans="1:5" x14ac:dyDescent="0.25">
      <c r="A126" s="143">
        <v>8252</v>
      </c>
      <c r="B126" s="142" t="s">
        <v>220</v>
      </c>
      <c r="C126" s="322" t="s">
        <v>1263</v>
      </c>
      <c r="D126" s="295"/>
      <c r="E126" s="125">
        <v>7.1</v>
      </c>
    </row>
    <row r="127" spans="1:5" x14ac:dyDescent="0.25">
      <c r="A127" s="143">
        <v>8253</v>
      </c>
      <c r="B127" s="142" t="s">
        <v>221</v>
      </c>
      <c r="C127" s="322" t="s">
        <v>1263</v>
      </c>
      <c r="D127" s="295"/>
      <c r="E127" s="125">
        <v>2.4</v>
      </c>
    </row>
    <row r="128" spans="1:5" x14ac:dyDescent="0.25">
      <c r="A128" s="143">
        <v>8254</v>
      </c>
      <c r="B128" s="142" t="s">
        <v>1184</v>
      </c>
      <c r="C128" s="322" t="s">
        <v>1263</v>
      </c>
      <c r="D128" s="295"/>
      <c r="E128" s="125">
        <v>0.8</v>
      </c>
    </row>
    <row r="129" spans="1:5" x14ac:dyDescent="0.25">
      <c r="A129" s="143">
        <v>8255</v>
      </c>
      <c r="B129" s="142" t="s">
        <v>1273</v>
      </c>
      <c r="C129" s="322" t="s">
        <v>1263</v>
      </c>
      <c r="D129" s="295"/>
      <c r="E129" s="125">
        <v>2.4</v>
      </c>
    </row>
    <row r="130" spans="1:5" x14ac:dyDescent="0.25">
      <c r="A130" s="143">
        <v>8256</v>
      </c>
      <c r="B130" s="142" t="s">
        <v>1274</v>
      </c>
      <c r="C130" s="64"/>
      <c r="D130" s="323" t="s">
        <v>1262</v>
      </c>
      <c r="E130" s="125">
        <v>1.8</v>
      </c>
    </row>
    <row r="131" spans="1:5" x14ac:dyDescent="0.25">
      <c r="A131" s="149"/>
      <c r="B131" s="150"/>
      <c r="C131" s="63"/>
      <c r="D131" s="296"/>
      <c r="E131" s="139"/>
    </row>
    <row r="132" spans="1:5" ht="15.75" thickBot="1" x14ac:dyDescent="0.3">
      <c r="A132" s="151">
        <v>8309</v>
      </c>
      <c r="B132" s="152" t="s">
        <v>222</v>
      </c>
      <c r="C132" s="128"/>
      <c r="D132" s="331" t="s">
        <v>1262</v>
      </c>
      <c r="E132" s="127">
        <v>15.4</v>
      </c>
    </row>
    <row r="133" spans="1:5" ht="15.75" thickBot="1" x14ac:dyDescent="0.3">
      <c r="B133" s="87" t="s">
        <v>40</v>
      </c>
      <c r="C133" s="297">
        <v>16</v>
      </c>
      <c r="D133" s="297">
        <v>33</v>
      </c>
      <c r="E133" s="88">
        <f>SUM(E83:E132)</f>
        <v>262.69999999999993</v>
      </c>
    </row>
    <row r="135" spans="1:5" x14ac:dyDescent="0.25">
      <c r="C135" s="332">
        <f>C133+C79+C73+C44+C39+C16</f>
        <v>37</v>
      </c>
      <c r="D135" s="332">
        <f t="shared" ref="D135:E135" si="0">D133+D79+D73+D44+D39+D16</f>
        <v>70</v>
      </c>
      <c r="E135" s="332">
        <f t="shared" si="0"/>
        <v>1442.5999999999997</v>
      </c>
    </row>
    <row r="136" spans="1:5" x14ac:dyDescent="0.25">
      <c r="B136" s="333" t="s">
        <v>1275</v>
      </c>
    </row>
    <row r="137" spans="1:5" x14ac:dyDescent="0.25">
      <c r="D137" s="287">
        <f>C135+D135</f>
        <v>107</v>
      </c>
    </row>
  </sheetData>
  <mergeCells count="6">
    <mergeCell ref="A1:E1"/>
    <mergeCell ref="A18:E18"/>
    <mergeCell ref="A46:E46"/>
    <mergeCell ref="A75:E75"/>
    <mergeCell ref="A81:E81"/>
    <mergeCell ref="A41:E41"/>
  </mergeCells>
  <pageMargins left="0.7" right="0.7" top="0.75" bottom="0.75" header="0.3" footer="0.3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8"/>
  <sheetViews>
    <sheetView topLeftCell="A117" zoomScaleNormal="100" workbookViewId="0">
      <selection activeCell="C144" sqref="C144"/>
    </sheetView>
  </sheetViews>
  <sheetFormatPr defaultRowHeight="15" x14ac:dyDescent="0.25"/>
  <cols>
    <col min="1" max="1" width="12.5703125" style="1" customWidth="1"/>
    <col min="2" max="2" width="72.5703125" style="43" customWidth="1"/>
    <col min="3" max="3" width="15.5703125" style="1" customWidth="1"/>
    <col min="4" max="16384" width="9.140625" style="1"/>
  </cols>
  <sheetData>
    <row r="1" spans="1:3" ht="15.75" thickBot="1" x14ac:dyDescent="0.3">
      <c r="A1" s="365" t="s">
        <v>227</v>
      </c>
      <c r="B1" s="366"/>
      <c r="C1" s="367"/>
    </row>
    <row r="2" spans="1:3" s="33" customFormat="1" ht="27.75" customHeight="1" thickBot="1" x14ac:dyDescent="0.3">
      <c r="A2" s="6" t="s">
        <v>0</v>
      </c>
      <c r="B2" s="7" t="s">
        <v>1</v>
      </c>
      <c r="C2" s="5" t="s">
        <v>2</v>
      </c>
    </row>
    <row r="3" spans="1:3" x14ac:dyDescent="0.25">
      <c r="A3" s="107" t="s">
        <v>134</v>
      </c>
      <c r="B3" s="60" t="s">
        <v>253</v>
      </c>
      <c r="C3" s="119">
        <v>97.9</v>
      </c>
    </row>
    <row r="4" spans="1:3" x14ac:dyDescent="0.25">
      <c r="A4" s="36" t="s">
        <v>6</v>
      </c>
      <c r="B4" s="58" t="s">
        <v>254</v>
      </c>
      <c r="C4" s="120">
        <v>13.8</v>
      </c>
    </row>
    <row r="5" spans="1:3" x14ac:dyDescent="0.25">
      <c r="A5" s="36" t="s">
        <v>255</v>
      </c>
      <c r="B5" s="58" t="s">
        <v>256</v>
      </c>
      <c r="C5" s="120">
        <v>68</v>
      </c>
    </row>
    <row r="6" spans="1:3" x14ac:dyDescent="0.25">
      <c r="A6" s="36" t="s">
        <v>257</v>
      </c>
      <c r="B6" s="58" t="s">
        <v>258</v>
      </c>
      <c r="C6" s="120">
        <v>54</v>
      </c>
    </row>
    <row r="7" spans="1:3" x14ac:dyDescent="0.25">
      <c r="A7" s="36" t="s">
        <v>139</v>
      </c>
      <c r="B7" s="58" t="s">
        <v>259</v>
      </c>
      <c r="C7" s="120">
        <v>47.5</v>
      </c>
    </row>
    <row r="8" spans="1:3" x14ac:dyDescent="0.25">
      <c r="A8" s="36" t="s">
        <v>260</v>
      </c>
      <c r="B8" s="58" t="s">
        <v>261</v>
      </c>
      <c r="C8" s="120">
        <v>18.8</v>
      </c>
    </row>
    <row r="9" spans="1:3" x14ac:dyDescent="0.25">
      <c r="A9" s="36" t="s">
        <v>143</v>
      </c>
      <c r="B9" s="58" t="s">
        <v>262</v>
      </c>
      <c r="C9" s="120">
        <v>53.5</v>
      </c>
    </row>
    <row r="10" spans="1:3" x14ac:dyDescent="0.25">
      <c r="A10" s="36" t="s">
        <v>263</v>
      </c>
      <c r="B10" s="58" t="s">
        <v>264</v>
      </c>
      <c r="C10" s="120">
        <v>70.599999999999994</v>
      </c>
    </row>
    <row r="11" spans="1:3" x14ac:dyDescent="0.25">
      <c r="A11" s="36" t="s">
        <v>10</v>
      </c>
      <c r="B11" s="58" t="s">
        <v>147</v>
      </c>
      <c r="C11" s="120">
        <f>4.5+2.3</f>
        <v>6.8</v>
      </c>
    </row>
    <row r="12" spans="1:3" x14ac:dyDescent="0.25">
      <c r="A12" s="36" t="s">
        <v>265</v>
      </c>
      <c r="B12" s="58" t="s">
        <v>266</v>
      </c>
      <c r="C12" s="120">
        <v>30.9</v>
      </c>
    </row>
    <row r="13" spans="1:3" ht="15.75" thickBot="1" x14ac:dyDescent="0.3">
      <c r="A13" s="83" t="s">
        <v>267</v>
      </c>
      <c r="B13" s="42" t="s">
        <v>268</v>
      </c>
      <c r="C13" s="145">
        <v>19.899999999999999</v>
      </c>
    </row>
    <row r="14" spans="1:3" ht="15.75" thickBot="1" x14ac:dyDescent="0.3">
      <c r="B14" s="89" t="s">
        <v>20</v>
      </c>
      <c r="C14" s="90">
        <f>SUM(C3:C13)</f>
        <v>481.7</v>
      </c>
    </row>
    <row r="15" spans="1:3" ht="15.75" thickBot="1" x14ac:dyDescent="0.3"/>
    <row r="16" spans="1:3" ht="15.75" thickBot="1" x14ac:dyDescent="0.3">
      <c r="A16" s="368" t="s">
        <v>226</v>
      </c>
      <c r="B16" s="369"/>
      <c r="C16" s="370"/>
    </row>
    <row r="17" spans="1:3" ht="30" customHeight="1" thickBot="1" x14ac:dyDescent="0.3">
      <c r="A17" s="9" t="s">
        <v>0</v>
      </c>
      <c r="B17" s="10" t="s">
        <v>1</v>
      </c>
      <c r="C17" s="10" t="s">
        <v>2</v>
      </c>
    </row>
    <row r="18" spans="1:3" x14ac:dyDescent="0.25">
      <c r="A18" s="132">
        <v>2101</v>
      </c>
      <c r="B18" s="45" t="s">
        <v>269</v>
      </c>
      <c r="C18" s="119">
        <v>4.0999999999999996</v>
      </c>
    </row>
    <row r="19" spans="1:3" x14ac:dyDescent="0.25">
      <c r="A19" s="50">
        <v>2202</v>
      </c>
      <c r="B19" s="48" t="s">
        <v>150</v>
      </c>
      <c r="C19" s="120">
        <v>41.8</v>
      </c>
    </row>
    <row r="20" spans="1:3" x14ac:dyDescent="0.25">
      <c r="A20" s="50">
        <v>2208</v>
      </c>
      <c r="B20" s="48" t="s">
        <v>157</v>
      </c>
      <c r="C20" s="120">
        <v>5.7</v>
      </c>
    </row>
    <row r="21" spans="1:3" x14ac:dyDescent="0.25">
      <c r="A21" s="108">
        <v>2301</v>
      </c>
      <c r="B21" s="48" t="s">
        <v>270</v>
      </c>
      <c r="C21" s="120">
        <v>52.6</v>
      </c>
    </row>
    <row r="22" spans="1:3" x14ac:dyDescent="0.25">
      <c r="A22" s="108">
        <v>2302</v>
      </c>
      <c r="B22" s="48" t="s">
        <v>161</v>
      </c>
      <c r="C22" s="120">
        <v>22.3</v>
      </c>
    </row>
    <row r="23" spans="1:3" x14ac:dyDescent="0.25">
      <c r="A23" s="57">
        <v>2303</v>
      </c>
      <c r="B23" s="58" t="s">
        <v>271</v>
      </c>
      <c r="C23" s="133">
        <v>11.3</v>
      </c>
    </row>
    <row r="24" spans="1:3" x14ac:dyDescent="0.25">
      <c r="A24" s="65">
        <v>2304</v>
      </c>
      <c r="B24" s="38" t="s">
        <v>272</v>
      </c>
      <c r="C24" s="134">
        <v>30</v>
      </c>
    </row>
    <row r="25" spans="1:3" x14ac:dyDescent="0.25">
      <c r="A25" s="65">
        <v>2305</v>
      </c>
      <c r="B25" s="38" t="s">
        <v>273</v>
      </c>
      <c r="C25" s="134">
        <v>17</v>
      </c>
    </row>
    <row r="26" spans="1:3" x14ac:dyDescent="0.25">
      <c r="A26" s="50">
        <v>2306</v>
      </c>
      <c r="B26" s="38" t="s">
        <v>274</v>
      </c>
      <c r="C26" s="134">
        <v>17.2</v>
      </c>
    </row>
    <row r="27" spans="1:3" x14ac:dyDescent="0.25">
      <c r="A27" s="65">
        <v>2307</v>
      </c>
      <c r="B27" s="38" t="s">
        <v>275</v>
      </c>
      <c r="C27" s="134">
        <v>45</v>
      </c>
    </row>
    <row r="28" spans="1:3" x14ac:dyDescent="0.25">
      <c r="A28" s="65">
        <v>2308</v>
      </c>
      <c r="B28" s="38" t="s">
        <v>276</v>
      </c>
      <c r="C28" s="134">
        <v>154</v>
      </c>
    </row>
    <row r="29" spans="1:3" x14ac:dyDescent="0.25">
      <c r="A29" s="65">
        <v>2309</v>
      </c>
      <c r="B29" s="38" t="s">
        <v>277</v>
      </c>
      <c r="C29" s="134">
        <v>20.3</v>
      </c>
    </row>
    <row r="30" spans="1:3" x14ac:dyDescent="0.25">
      <c r="A30" s="65">
        <v>2310</v>
      </c>
      <c r="B30" s="38" t="s">
        <v>278</v>
      </c>
      <c r="C30" s="134">
        <v>19.7</v>
      </c>
    </row>
    <row r="31" spans="1:3" x14ac:dyDescent="0.25">
      <c r="A31" s="68">
        <v>2311</v>
      </c>
      <c r="B31" s="38" t="s">
        <v>279</v>
      </c>
      <c r="C31" s="134">
        <v>15.5</v>
      </c>
    </row>
    <row r="32" spans="1:3" x14ac:dyDescent="0.25">
      <c r="A32" s="68">
        <v>2312</v>
      </c>
      <c r="B32" s="38" t="s">
        <v>280</v>
      </c>
      <c r="C32" s="134">
        <v>15.3</v>
      </c>
    </row>
    <row r="33" spans="1:3" x14ac:dyDescent="0.25">
      <c r="A33" s="68">
        <v>2313</v>
      </c>
      <c r="B33" s="38" t="s">
        <v>281</v>
      </c>
      <c r="C33" s="122">
        <v>40.299999999999997</v>
      </c>
    </row>
    <row r="34" spans="1:3" x14ac:dyDescent="0.25">
      <c r="A34" s="68">
        <v>2314</v>
      </c>
      <c r="B34" s="38" t="s">
        <v>282</v>
      </c>
      <c r="C34" s="122">
        <v>13.4</v>
      </c>
    </row>
    <row r="35" spans="1:3" x14ac:dyDescent="0.25">
      <c r="A35" s="50">
        <v>2317</v>
      </c>
      <c r="B35" s="67" t="s">
        <v>283</v>
      </c>
      <c r="C35" s="122">
        <v>6.9</v>
      </c>
    </row>
    <row r="36" spans="1:3" x14ac:dyDescent="0.25">
      <c r="A36" s="47">
        <v>2318</v>
      </c>
      <c r="B36" s="67" t="s">
        <v>1188</v>
      </c>
      <c r="C36" s="122">
        <v>9.6999999999999993</v>
      </c>
    </row>
    <row r="37" spans="1:3" x14ac:dyDescent="0.25">
      <c r="A37" s="47">
        <v>2319</v>
      </c>
      <c r="B37" s="67" t="s">
        <v>1189</v>
      </c>
      <c r="C37" s="122">
        <v>47.7</v>
      </c>
    </row>
    <row r="38" spans="1:3" x14ac:dyDescent="0.25">
      <c r="A38" s="47"/>
      <c r="B38" s="67"/>
      <c r="C38" s="122"/>
    </row>
    <row r="39" spans="1:3" x14ac:dyDescent="0.25">
      <c r="A39" s="50">
        <v>2417</v>
      </c>
      <c r="B39" s="67" t="s">
        <v>284</v>
      </c>
      <c r="C39" s="122">
        <v>5.7</v>
      </c>
    </row>
    <row r="40" spans="1:3" ht="15.75" thickBot="1" x14ac:dyDescent="0.3">
      <c r="A40" s="53">
        <v>2421</v>
      </c>
      <c r="B40" s="135" t="s">
        <v>285</v>
      </c>
      <c r="C40" s="136">
        <v>2.6</v>
      </c>
    </row>
    <row r="41" spans="1:3" ht="15.75" thickBot="1" x14ac:dyDescent="0.3">
      <c r="B41" s="76" t="s">
        <v>40</v>
      </c>
      <c r="C41" s="92">
        <f>SUM(C18:C40)</f>
        <v>598.10000000000014</v>
      </c>
    </row>
    <row r="42" spans="1:3" ht="15.75" thickBot="1" x14ac:dyDescent="0.3">
      <c r="B42" s="303"/>
      <c r="C42" s="305"/>
    </row>
    <row r="43" spans="1:3" ht="15.75" thickBot="1" x14ac:dyDescent="0.3">
      <c r="A43" s="368" t="s">
        <v>226</v>
      </c>
      <c r="B43" s="369"/>
      <c r="C43" s="370"/>
    </row>
    <row r="44" spans="1:3" ht="15.75" thickBot="1" x14ac:dyDescent="0.3">
      <c r="A44" s="9" t="s">
        <v>0</v>
      </c>
      <c r="B44" s="10" t="s">
        <v>1</v>
      </c>
      <c r="C44" s="10" t="s">
        <v>2</v>
      </c>
    </row>
    <row r="45" spans="1:3" x14ac:dyDescent="0.25">
      <c r="A45" s="109" t="s">
        <v>1282</v>
      </c>
      <c r="B45" s="45" t="s">
        <v>1283</v>
      </c>
      <c r="C45" s="119">
        <v>8.8000000000000007</v>
      </c>
    </row>
    <row r="46" spans="1:3" ht="15.75" thickBot="1" x14ac:dyDescent="0.3">
      <c r="A46" s="338"/>
      <c r="B46" s="76" t="s">
        <v>40</v>
      </c>
      <c r="C46" s="92">
        <f>SUM(C45)</f>
        <v>8.8000000000000007</v>
      </c>
    </row>
    <row r="47" spans="1:3" ht="15.75" thickBot="1" x14ac:dyDescent="0.3"/>
    <row r="48" spans="1:3" ht="15.75" thickBot="1" x14ac:dyDescent="0.3">
      <c r="A48" s="371" t="s">
        <v>225</v>
      </c>
      <c r="B48" s="372"/>
      <c r="C48" s="373"/>
    </row>
    <row r="49" spans="1:3" ht="30" customHeight="1" thickBot="1" x14ac:dyDescent="0.3">
      <c r="A49" s="5" t="s">
        <v>0</v>
      </c>
      <c r="B49" s="5" t="s">
        <v>1</v>
      </c>
      <c r="C49" s="201" t="s">
        <v>2</v>
      </c>
    </row>
    <row r="50" spans="1:3" x14ac:dyDescent="0.25">
      <c r="A50" s="118">
        <v>5105</v>
      </c>
      <c r="B50" s="45" t="s">
        <v>286</v>
      </c>
      <c r="C50" s="215">
        <v>5.9</v>
      </c>
    </row>
    <row r="51" spans="1:3" x14ac:dyDescent="0.25">
      <c r="A51" s="50">
        <v>5106</v>
      </c>
      <c r="B51" s="48" t="s">
        <v>287</v>
      </c>
      <c r="C51" s="216">
        <v>5.0999999999999996</v>
      </c>
    </row>
    <row r="52" spans="1:3" x14ac:dyDescent="0.25">
      <c r="A52" s="50">
        <v>5108</v>
      </c>
      <c r="B52" s="48" t="s">
        <v>288</v>
      </c>
      <c r="C52" s="216">
        <v>1.2</v>
      </c>
    </row>
    <row r="53" spans="1:3" x14ac:dyDescent="0.25">
      <c r="A53" s="108">
        <v>5213</v>
      </c>
      <c r="B53" s="58" t="s">
        <v>172</v>
      </c>
      <c r="C53" s="212">
        <v>3.5</v>
      </c>
    </row>
    <row r="54" spans="1:3" x14ac:dyDescent="0.25">
      <c r="A54" s="108">
        <v>5220</v>
      </c>
      <c r="B54" s="58" t="s">
        <v>1268</v>
      </c>
      <c r="C54" s="212">
        <v>8.8000000000000007</v>
      </c>
    </row>
    <row r="55" spans="1:3" x14ac:dyDescent="0.25">
      <c r="A55" s="47">
        <v>5301</v>
      </c>
      <c r="B55" s="48" t="s">
        <v>289</v>
      </c>
      <c r="C55" s="212">
        <v>36.4</v>
      </c>
    </row>
    <row r="56" spans="1:3" x14ac:dyDescent="0.25">
      <c r="A56" s="50">
        <v>5302</v>
      </c>
      <c r="B56" s="58" t="s">
        <v>177</v>
      </c>
      <c r="C56" s="217">
        <v>32.700000000000003</v>
      </c>
    </row>
    <row r="57" spans="1:3" x14ac:dyDescent="0.25">
      <c r="A57" s="57" t="s">
        <v>290</v>
      </c>
      <c r="B57" s="58" t="s">
        <v>291</v>
      </c>
      <c r="C57" s="217">
        <v>1.9</v>
      </c>
    </row>
    <row r="58" spans="1:3" x14ac:dyDescent="0.25">
      <c r="A58" s="47">
        <v>5303</v>
      </c>
      <c r="B58" s="48" t="s">
        <v>292</v>
      </c>
      <c r="C58" s="218">
        <v>32.9</v>
      </c>
    </row>
    <row r="59" spans="1:3" x14ac:dyDescent="0.25">
      <c r="A59" s="47">
        <v>5304</v>
      </c>
      <c r="B59" s="48" t="s">
        <v>293</v>
      </c>
      <c r="C59" s="218">
        <v>10.9</v>
      </c>
    </row>
    <row r="60" spans="1:3" x14ac:dyDescent="0.25">
      <c r="A60" s="47">
        <v>5305</v>
      </c>
      <c r="B60" s="48" t="s">
        <v>1191</v>
      </c>
      <c r="C60" s="218">
        <v>6.7</v>
      </c>
    </row>
    <row r="61" spans="1:3" x14ac:dyDescent="0.25">
      <c r="A61" s="47">
        <v>5306</v>
      </c>
      <c r="B61" s="48" t="s">
        <v>294</v>
      </c>
      <c r="C61" s="218">
        <v>19.7</v>
      </c>
    </row>
    <row r="62" spans="1:3" x14ac:dyDescent="0.25">
      <c r="A62" s="57">
        <v>5307</v>
      </c>
      <c r="B62" s="58" t="s">
        <v>295</v>
      </c>
      <c r="C62" s="217">
        <v>17.2</v>
      </c>
    </row>
    <row r="63" spans="1:3" x14ac:dyDescent="0.25">
      <c r="A63" s="57">
        <v>5309</v>
      </c>
      <c r="B63" s="58" t="s">
        <v>1192</v>
      </c>
      <c r="C63" s="217">
        <v>13.2</v>
      </c>
    </row>
    <row r="64" spans="1:3" x14ac:dyDescent="0.25">
      <c r="A64" s="57">
        <v>5310</v>
      </c>
      <c r="B64" s="58" t="s">
        <v>296</v>
      </c>
      <c r="C64" s="216">
        <v>7.3</v>
      </c>
    </row>
    <row r="65" spans="1:3" x14ac:dyDescent="0.25">
      <c r="A65" s="50">
        <v>5311</v>
      </c>
      <c r="B65" s="48" t="s">
        <v>297</v>
      </c>
      <c r="C65" s="216">
        <v>2</v>
      </c>
    </row>
    <row r="66" spans="1:3" x14ac:dyDescent="0.25">
      <c r="A66" s="47">
        <v>5312</v>
      </c>
      <c r="B66" s="48" t="s">
        <v>298</v>
      </c>
      <c r="C66" s="216">
        <v>4</v>
      </c>
    </row>
    <row r="67" spans="1:3" x14ac:dyDescent="0.25">
      <c r="A67" s="47">
        <v>5313</v>
      </c>
      <c r="B67" s="48" t="s">
        <v>299</v>
      </c>
      <c r="C67" s="216">
        <v>14.9</v>
      </c>
    </row>
    <row r="68" spans="1:3" x14ac:dyDescent="0.25">
      <c r="A68" s="47">
        <v>5314</v>
      </c>
      <c r="B68" s="58" t="s">
        <v>300</v>
      </c>
      <c r="C68" s="216">
        <v>20.5</v>
      </c>
    </row>
    <row r="69" spans="1:3" x14ac:dyDescent="0.25">
      <c r="A69" s="50">
        <v>5315</v>
      </c>
      <c r="B69" s="48" t="s">
        <v>301</v>
      </c>
      <c r="C69" s="216">
        <v>29.8</v>
      </c>
    </row>
    <row r="70" spans="1:3" x14ac:dyDescent="0.25">
      <c r="A70" s="47">
        <v>5316</v>
      </c>
      <c r="B70" s="48" t="s">
        <v>302</v>
      </c>
      <c r="C70" s="216">
        <v>1.7</v>
      </c>
    </row>
    <row r="71" spans="1:3" x14ac:dyDescent="0.25">
      <c r="A71" s="57">
        <v>5317</v>
      </c>
      <c r="B71" s="48" t="s">
        <v>303</v>
      </c>
      <c r="C71" s="216">
        <v>25.6</v>
      </c>
    </row>
    <row r="72" spans="1:3" x14ac:dyDescent="0.25">
      <c r="A72" s="47">
        <v>5318</v>
      </c>
      <c r="B72" s="48" t="s">
        <v>304</v>
      </c>
      <c r="C72" s="216">
        <v>19.100000000000001</v>
      </c>
    </row>
    <row r="73" spans="1:3" x14ac:dyDescent="0.25">
      <c r="A73" s="47">
        <v>5319</v>
      </c>
      <c r="B73" s="48" t="s">
        <v>305</v>
      </c>
      <c r="C73" s="216">
        <v>9.6999999999999993</v>
      </c>
    </row>
    <row r="74" spans="1:3" x14ac:dyDescent="0.25">
      <c r="A74" s="50">
        <v>5320</v>
      </c>
      <c r="B74" s="48" t="s">
        <v>178</v>
      </c>
      <c r="C74" s="216">
        <v>2.9</v>
      </c>
    </row>
    <row r="75" spans="1:3" x14ac:dyDescent="0.25">
      <c r="A75" s="47">
        <v>5321</v>
      </c>
      <c r="B75" s="48" t="s">
        <v>306</v>
      </c>
      <c r="C75" s="216">
        <v>3.1</v>
      </c>
    </row>
    <row r="76" spans="1:3" x14ac:dyDescent="0.25">
      <c r="A76" s="47">
        <v>5323</v>
      </c>
      <c r="B76" s="48" t="s">
        <v>307</v>
      </c>
      <c r="C76" s="217">
        <v>25.3</v>
      </c>
    </row>
    <row r="77" spans="1:3" x14ac:dyDescent="0.25">
      <c r="A77" s="47">
        <v>5325</v>
      </c>
      <c r="B77" s="48" t="s">
        <v>308</v>
      </c>
      <c r="C77" s="217">
        <v>7.8</v>
      </c>
    </row>
    <row r="78" spans="1:3" x14ac:dyDescent="0.25">
      <c r="A78" s="47">
        <v>5326</v>
      </c>
      <c r="B78" s="143" t="s">
        <v>309</v>
      </c>
      <c r="C78" s="217">
        <v>14.8</v>
      </c>
    </row>
    <row r="79" spans="1:3" x14ac:dyDescent="0.25">
      <c r="A79" s="256">
        <v>5329</v>
      </c>
      <c r="B79" s="129" t="s">
        <v>1190</v>
      </c>
      <c r="C79" s="257">
        <v>7.1</v>
      </c>
    </row>
    <row r="80" spans="1:3" ht="15.75" thickBot="1" x14ac:dyDescent="0.3">
      <c r="A80" s="53">
        <v>5330</v>
      </c>
      <c r="B80" s="54" t="s">
        <v>310</v>
      </c>
      <c r="C80" s="219">
        <v>25</v>
      </c>
    </row>
    <row r="81" spans="1:3" ht="15.75" thickBot="1" x14ac:dyDescent="0.3">
      <c r="B81" s="75" t="s">
        <v>40</v>
      </c>
      <c r="C81" s="84">
        <f>SUM(C50:C80)</f>
        <v>416.70000000000005</v>
      </c>
    </row>
    <row r="82" spans="1:3" ht="15.75" thickBot="1" x14ac:dyDescent="0.3"/>
    <row r="83" spans="1:3" ht="15.75" thickBot="1" x14ac:dyDescent="0.3">
      <c r="A83" s="356" t="s">
        <v>224</v>
      </c>
      <c r="B83" s="357"/>
      <c r="C83" s="358"/>
    </row>
    <row r="84" spans="1:3" ht="30.75" customHeight="1" thickBot="1" x14ac:dyDescent="0.3">
      <c r="A84" s="4" t="s">
        <v>0</v>
      </c>
      <c r="B84" s="5" t="s">
        <v>1</v>
      </c>
      <c r="C84" s="5" t="s">
        <v>2</v>
      </c>
    </row>
    <row r="85" spans="1:3" x14ac:dyDescent="0.25">
      <c r="A85" s="109" t="s">
        <v>311</v>
      </c>
      <c r="B85" s="60" t="s">
        <v>312</v>
      </c>
      <c r="C85" s="290">
        <v>5.6</v>
      </c>
    </row>
    <row r="86" spans="1:3" ht="15.75" thickBot="1" x14ac:dyDescent="0.3">
      <c r="A86" s="342" t="s">
        <v>1309</v>
      </c>
      <c r="B86" s="311" t="s">
        <v>1310</v>
      </c>
      <c r="C86" s="310">
        <v>3.2</v>
      </c>
    </row>
    <row r="87" spans="1:3" ht="15.75" thickBot="1" x14ac:dyDescent="0.3">
      <c r="B87" s="75" t="s">
        <v>40</v>
      </c>
      <c r="C87" s="84">
        <f>SUM(C85:C86)</f>
        <v>8.8000000000000007</v>
      </c>
    </row>
    <row r="88" spans="1:3" ht="15.75" thickBot="1" x14ac:dyDescent="0.3"/>
    <row r="89" spans="1:3" ht="15.75" thickBot="1" x14ac:dyDescent="0.3">
      <c r="A89" s="359" t="s">
        <v>223</v>
      </c>
      <c r="B89" s="360"/>
      <c r="C89" s="361"/>
    </row>
    <row r="90" spans="1:3" ht="31.5" customHeight="1" thickBot="1" x14ac:dyDescent="0.3">
      <c r="A90" s="24" t="s">
        <v>0</v>
      </c>
      <c r="B90" s="10" t="s">
        <v>1</v>
      </c>
      <c r="C90" s="5" t="s">
        <v>2</v>
      </c>
    </row>
    <row r="91" spans="1:3" x14ac:dyDescent="0.25">
      <c r="A91" s="118">
        <v>8111</v>
      </c>
      <c r="B91" s="91" t="s">
        <v>313</v>
      </c>
      <c r="C91" s="137">
        <v>2.8</v>
      </c>
    </row>
    <row r="92" spans="1:3" x14ac:dyDescent="0.25">
      <c r="A92" s="50">
        <v>8211</v>
      </c>
      <c r="B92" s="67" t="s">
        <v>191</v>
      </c>
      <c r="C92" s="126">
        <v>2.4</v>
      </c>
    </row>
    <row r="93" spans="1:3" x14ac:dyDescent="0.25">
      <c r="A93" s="65">
        <v>8301</v>
      </c>
      <c r="B93" s="67" t="s">
        <v>314</v>
      </c>
      <c r="C93" s="126">
        <v>5.7</v>
      </c>
    </row>
    <row r="94" spans="1:3" x14ac:dyDescent="0.25">
      <c r="A94" s="65">
        <v>8302</v>
      </c>
      <c r="B94" s="67" t="s">
        <v>315</v>
      </c>
      <c r="C94" s="126">
        <v>1.9</v>
      </c>
    </row>
    <row r="95" spans="1:3" x14ac:dyDescent="0.25">
      <c r="A95" s="65">
        <v>8303</v>
      </c>
      <c r="B95" s="67" t="s">
        <v>316</v>
      </c>
      <c r="C95" s="126">
        <v>4.9000000000000004</v>
      </c>
    </row>
    <row r="96" spans="1:3" x14ac:dyDescent="0.25">
      <c r="A96" s="65">
        <v>8304</v>
      </c>
      <c r="B96" s="38" t="s">
        <v>317</v>
      </c>
      <c r="C96" s="126">
        <v>18.8</v>
      </c>
    </row>
    <row r="97" spans="1:3" x14ac:dyDescent="0.25">
      <c r="A97" s="65">
        <v>8305</v>
      </c>
      <c r="B97" s="38" t="s">
        <v>1193</v>
      </c>
      <c r="C97" s="126">
        <v>4.8</v>
      </c>
    </row>
    <row r="98" spans="1:3" x14ac:dyDescent="0.25">
      <c r="A98" s="65">
        <v>8307</v>
      </c>
      <c r="B98" s="67" t="s">
        <v>318</v>
      </c>
      <c r="C98" s="138">
        <v>10.8</v>
      </c>
    </row>
    <row r="99" spans="1:3" x14ac:dyDescent="0.25">
      <c r="A99" s="65" t="s">
        <v>319</v>
      </c>
      <c r="B99" s="67" t="s">
        <v>320</v>
      </c>
      <c r="C99" s="138">
        <v>0.7</v>
      </c>
    </row>
    <row r="100" spans="1:3" x14ac:dyDescent="0.25">
      <c r="A100" s="65">
        <v>8308</v>
      </c>
      <c r="B100" s="67" t="s">
        <v>321</v>
      </c>
      <c r="C100" s="138">
        <v>14</v>
      </c>
    </row>
    <row r="101" spans="1:3" x14ac:dyDescent="0.25">
      <c r="A101" s="50">
        <v>8309</v>
      </c>
      <c r="B101" s="67" t="s">
        <v>222</v>
      </c>
      <c r="C101" s="138">
        <v>6.1</v>
      </c>
    </row>
    <row r="102" spans="1:3" x14ac:dyDescent="0.25">
      <c r="A102" s="47">
        <v>8310</v>
      </c>
      <c r="B102" s="67" t="s">
        <v>1194</v>
      </c>
      <c r="C102" s="138">
        <v>5.3</v>
      </c>
    </row>
    <row r="103" spans="1:3" x14ac:dyDescent="0.25">
      <c r="A103" s="65">
        <v>8311</v>
      </c>
      <c r="B103" s="67" t="s">
        <v>322</v>
      </c>
      <c r="C103" s="138">
        <v>1.8</v>
      </c>
    </row>
    <row r="104" spans="1:3" x14ac:dyDescent="0.25">
      <c r="A104" s="47">
        <v>8312</v>
      </c>
      <c r="B104" s="67" t="s">
        <v>323</v>
      </c>
      <c r="C104" s="138">
        <v>3.5</v>
      </c>
    </row>
    <row r="105" spans="1:3" x14ac:dyDescent="0.25">
      <c r="A105" s="65">
        <v>8313</v>
      </c>
      <c r="B105" s="67" t="s">
        <v>324</v>
      </c>
      <c r="C105" s="138">
        <v>7.6</v>
      </c>
    </row>
    <row r="106" spans="1:3" x14ac:dyDescent="0.25">
      <c r="A106" s="65">
        <v>8314</v>
      </c>
      <c r="B106" s="67" t="s">
        <v>325</v>
      </c>
      <c r="C106" s="138">
        <v>1.8</v>
      </c>
    </row>
    <row r="107" spans="1:3" x14ac:dyDescent="0.25">
      <c r="A107" s="65">
        <v>8315</v>
      </c>
      <c r="B107" s="67" t="s">
        <v>326</v>
      </c>
      <c r="C107" s="138">
        <v>2.8</v>
      </c>
    </row>
    <row r="108" spans="1:3" x14ac:dyDescent="0.25">
      <c r="A108" s="65">
        <v>8316</v>
      </c>
      <c r="B108" s="67" t="s">
        <v>327</v>
      </c>
      <c r="C108" s="138">
        <v>1.8</v>
      </c>
    </row>
    <row r="109" spans="1:3" x14ac:dyDescent="0.25">
      <c r="A109" s="65">
        <v>8317</v>
      </c>
      <c r="B109" s="67" t="s">
        <v>328</v>
      </c>
      <c r="C109" s="138">
        <v>1.8</v>
      </c>
    </row>
    <row r="110" spans="1:3" x14ac:dyDescent="0.25">
      <c r="A110" s="65">
        <v>8319</v>
      </c>
      <c r="B110" s="67" t="s">
        <v>329</v>
      </c>
      <c r="C110" s="138">
        <v>2.5</v>
      </c>
    </row>
    <row r="111" spans="1:3" x14ac:dyDescent="0.25">
      <c r="A111" s="65">
        <v>8321</v>
      </c>
      <c r="B111" s="48" t="s">
        <v>330</v>
      </c>
      <c r="C111" s="138">
        <v>28.1</v>
      </c>
    </row>
    <row r="112" spans="1:3" x14ac:dyDescent="0.25">
      <c r="A112" s="65">
        <v>8322</v>
      </c>
      <c r="B112" s="58" t="s">
        <v>331</v>
      </c>
      <c r="C112" s="138">
        <v>7.6</v>
      </c>
    </row>
    <row r="113" spans="1:3" x14ac:dyDescent="0.25">
      <c r="A113" s="65">
        <v>8323</v>
      </c>
      <c r="B113" s="67" t="s">
        <v>332</v>
      </c>
      <c r="C113" s="138">
        <v>15.4</v>
      </c>
    </row>
    <row r="114" spans="1:3" x14ac:dyDescent="0.25">
      <c r="A114" s="65" t="s">
        <v>333</v>
      </c>
      <c r="B114" s="38" t="s">
        <v>334</v>
      </c>
      <c r="C114" s="138">
        <v>0.6</v>
      </c>
    </row>
    <row r="115" spans="1:3" x14ac:dyDescent="0.25">
      <c r="A115" s="65">
        <v>8324</v>
      </c>
      <c r="B115" s="67" t="s">
        <v>335</v>
      </c>
      <c r="C115" s="138">
        <v>3.2</v>
      </c>
    </row>
    <row r="116" spans="1:3" x14ac:dyDescent="0.25">
      <c r="A116" s="65">
        <v>8325</v>
      </c>
      <c r="B116" s="67" t="s">
        <v>336</v>
      </c>
      <c r="C116" s="138">
        <v>0.5</v>
      </c>
    </row>
    <row r="117" spans="1:3" x14ac:dyDescent="0.25">
      <c r="A117" s="65">
        <v>8326</v>
      </c>
      <c r="B117" s="67" t="s">
        <v>337</v>
      </c>
      <c r="C117" s="138">
        <v>0.4</v>
      </c>
    </row>
    <row r="118" spans="1:3" x14ac:dyDescent="0.25">
      <c r="A118" s="65">
        <v>8327</v>
      </c>
      <c r="B118" s="67" t="s">
        <v>338</v>
      </c>
      <c r="C118" s="138">
        <v>1.4</v>
      </c>
    </row>
    <row r="119" spans="1:3" x14ac:dyDescent="0.25">
      <c r="A119" s="65">
        <v>8329</v>
      </c>
      <c r="B119" s="67" t="s">
        <v>339</v>
      </c>
      <c r="C119" s="138">
        <v>0.3</v>
      </c>
    </row>
    <row r="120" spans="1:3" x14ac:dyDescent="0.25">
      <c r="A120" s="65">
        <v>8330</v>
      </c>
      <c r="B120" s="67" t="s">
        <v>340</v>
      </c>
      <c r="C120" s="138">
        <v>0.5</v>
      </c>
    </row>
    <row r="121" spans="1:3" x14ac:dyDescent="0.25">
      <c r="A121" s="65">
        <v>8331</v>
      </c>
      <c r="B121" s="67" t="s">
        <v>341</v>
      </c>
      <c r="C121" s="138">
        <v>1.2</v>
      </c>
    </row>
    <row r="122" spans="1:3" x14ac:dyDescent="0.25">
      <c r="A122" s="65">
        <v>8332</v>
      </c>
      <c r="B122" s="67" t="s">
        <v>342</v>
      </c>
      <c r="C122" s="133">
        <v>12.4</v>
      </c>
    </row>
    <row r="123" spans="1:3" x14ac:dyDescent="0.25">
      <c r="A123" s="68">
        <v>8333</v>
      </c>
      <c r="B123" s="38" t="s">
        <v>343</v>
      </c>
      <c r="C123" s="138">
        <v>8.6</v>
      </c>
    </row>
    <row r="124" spans="1:3" x14ac:dyDescent="0.25">
      <c r="A124" s="68">
        <v>8334</v>
      </c>
      <c r="B124" s="38" t="s">
        <v>344</v>
      </c>
      <c r="C124" s="125">
        <v>3.1</v>
      </c>
    </row>
    <row r="125" spans="1:3" x14ac:dyDescent="0.25">
      <c r="A125" s="68">
        <v>8335</v>
      </c>
      <c r="B125" s="38" t="s">
        <v>345</v>
      </c>
      <c r="C125" s="125">
        <v>7.4</v>
      </c>
    </row>
    <row r="126" spans="1:3" x14ac:dyDescent="0.25">
      <c r="A126" s="65">
        <v>8336</v>
      </c>
      <c r="B126" s="67" t="s">
        <v>346</v>
      </c>
      <c r="C126" s="138">
        <v>25.6</v>
      </c>
    </row>
    <row r="127" spans="1:3" x14ac:dyDescent="0.25">
      <c r="A127" s="65">
        <v>8337</v>
      </c>
      <c r="B127" s="67" t="s">
        <v>347</v>
      </c>
      <c r="C127" s="138">
        <v>6.9</v>
      </c>
    </row>
    <row r="128" spans="1:3" x14ac:dyDescent="0.25">
      <c r="A128" s="140">
        <v>8338</v>
      </c>
      <c r="B128" s="130" t="s">
        <v>348</v>
      </c>
      <c r="C128" s="138">
        <v>2.9</v>
      </c>
    </row>
    <row r="129" spans="1:3" x14ac:dyDescent="0.25">
      <c r="A129" s="65">
        <v>8339</v>
      </c>
      <c r="B129" s="131" t="s">
        <v>349</v>
      </c>
      <c r="C129" s="138">
        <v>0.5</v>
      </c>
    </row>
    <row r="130" spans="1:3" x14ac:dyDescent="0.25">
      <c r="A130" s="68">
        <v>8340</v>
      </c>
      <c r="B130" s="131" t="s">
        <v>350</v>
      </c>
      <c r="C130" s="138">
        <v>2.9</v>
      </c>
    </row>
    <row r="131" spans="1:3" x14ac:dyDescent="0.25">
      <c r="A131" s="65">
        <v>8342</v>
      </c>
      <c r="B131" s="131" t="s">
        <v>351</v>
      </c>
      <c r="C131" s="138">
        <v>5</v>
      </c>
    </row>
    <row r="132" spans="1:3" x14ac:dyDescent="0.25">
      <c r="A132" s="65">
        <v>8343</v>
      </c>
      <c r="B132" s="131" t="s">
        <v>352</v>
      </c>
      <c r="C132" s="138">
        <v>1.6</v>
      </c>
    </row>
    <row r="133" spans="1:3" x14ac:dyDescent="0.25">
      <c r="A133" s="68">
        <v>8345</v>
      </c>
      <c r="B133" s="131" t="s">
        <v>353</v>
      </c>
      <c r="C133" s="64">
        <v>4.5</v>
      </c>
    </row>
    <row r="134" spans="1:3" x14ac:dyDescent="0.25">
      <c r="A134" s="68">
        <v>8350</v>
      </c>
      <c r="B134" s="131" t="s">
        <v>354</v>
      </c>
      <c r="C134" s="64">
        <v>6.2</v>
      </c>
    </row>
    <row r="135" spans="1:3" x14ac:dyDescent="0.25">
      <c r="A135" s="68">
        <v>8352</v>
      </c>
      <c r="B135" s="131" t="s">
        <v>1195</v>
      </c>
      <c r="C135" s="64">
        <v>1.5</v>
      </c>
    </row>
    <row r="136" spans="1:3" x14ac:dyDescent="0.25">
      <c r="A136" s="68">
        <v>8353</v>
      </c>
      <c r="B136" s="131" t="s">
        <v>1196</v>
      </c>
      <c r="C136" s="64">
        <v>3</v>
      </c>
    </row>
    <row r="137" spans="1:3" x14ac:dyDescent="0.25">
      <c r="A137" s="68">
        <v>8354</v>
      </c>
      <c r="B137" s="131" t="s">
        <v>1197</v>
      </c>
      <c r="C137" s="64">
        <v>2.2999999999999998</v>
      </c>
    </row>
    <row r="138" spans="1:3" x14ac:dyDescent="0.25">
      <c r="A138" s="68">
        <v>8355</v>
      </c>
      <c r="B138" s="131" t="s">
        <v>1198</v>
      </c>
      <c r="C138" s="64">
        <v>5.2</v>
      </c>
    </row>
    <row r="139" spans="1:3" x14ac:dyDescent="0.25">
      <c r="A139" s="65">
        <v>8356</v>
      </c>
      <c r="B139" s="258" t="s">
        <v>1199</v>
      </c>
      <c r="C139" s="62">
        <v>0.2</v>
      </c>
    </row>
    <row r="140" spans="1:3" x14ac:dyDescent="0.25">
      <c r="A140" s="65">
        <v>8357</v>
      </c>
      <c r="B140" s="258" t="s">
        <v>1338</v>
      </c>
      <c r="C140" s="62">
        <v>2.2999999999999998</v>
      </c>
    </row>
    <row r="141" spans="1:3" x14ac:dyDescent="0.25">
      <c r="A141" s="50">
        <v>8407</v>
      </c>
      <c r="B141" s="67" t="s">
        <v>355</v>
      </c>
      <c r="C141" s="126">
        <v>1.8</v>
      </c>
    </row>
    <row r="142" spans="1:3" ht="15.75" thickBot="1" x14ac:dyDescent="0.3">
      <c r="A142" s="53">
        <v>8408</v>
      </c>
      <c r="B142" s="42" t="s">
        <v>356</v>
      </c>
      <c r="C142" s="141">
        <v>3.3</v>
      </c>
    </row>
    <row r="143" spans="1:3" ht="15.75" thickBot="1" x14ac:dyDescent="0.3">
      <c r="B143" s="87" t="s">
        <v>40</v>
      </c>
      <c r="C143" s="88">
        <f>SUM(C91:C142)</f>
        <v>268.2</v>
      </c>
    </row>
    <row r="144" spans="1:3" ht="15.75" thickBot="1" x14ac:dyDescent="0.3"/>
    <row r="145" spans="1:3" ht="15.75" thickBot="1" x14ac:dyDescent="0.3">
      <c r="A145" s="359" t="s">
        <v>223</v>
      </c>
      <c r="B145" s="360"/>
      <c r="C145" s="361"/>
    </row>
    <row r="146" spans="1:3" ht="15.75" thickBot="1" x14ac:dyDescent="0.3">
      <c r="A146" s="24" t="s">
        <v>0</v>
      </c>
      <c r="B146" s="10" t="s">
        <v>1</v>
      </c>
      <c r="C146" s="5" t="s">
        <v>2</v>
      </c>
    </row>
    <row r="147" spans="1:3" ht="15.75" thickBot="1" x14ac:dyDescent="0.3">
      <c r="A147" s="351" t="s">
        <v>1339</v>
      </c>
      <c r="B147" s="352" t="s">
        <v>1340</v>
      </c>
      <c r="C147" s="353">
        <v>3.1</v>
      </c>
    </row>
    <row r="148" spans="1:3" ht="15.75" thickBot="1" x14ac:dyDescent="0.3">
      <c r="B148" s="87" t="s">
        <v>40</v>
      </c>
      <c r="C148" s="88">
        <f>SUM(C147)</f>
        <v>3.1</v>
      </c>
    </row>
  </sheetData>
  <mergeCells count="7">
    <mergeCell ref="A145:C145"/>
    <mergeCell ref="A1:C1"/>
    <mergeCell ref="A16:C16"/>
    <mergeCell ref="A48:C48"/>
    <mergeCell ref="A83:C83"/>
    <mergeCell ref="A89:C89"/>
    <mergeCell ref="A43:C43"/>
  </mergeCell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"/>
  <sheetViews>
    <sheetView topLeftCell="A124" zoomScaleNormal="100" workbookViewId="0">
      <selection activeCell="A146" sqref="A146:C150"/>
    </sheetView>
  </sheetViews>
  <sheetFormatPr defaultRowHeight="15" x14ac:dyDescent="0.25"/>
  <cols>
    <col min="1" max="1" width="12.5703125" style="1" customWidth="1"/>
    <col min="2" max="2" width="72.5703125" style="43" customWidth="1"/>
    <col min="3" max="3" width="15.5703125" style="1" customWidth="1"/>
    <col min="4" max="16384" width="9.140625" style="1"/>
  </cols>
  <sheetData>
    <row r="1" spans="1:3" ht="15.75" thickBot="1" x14ac:dyDescent="0.3">
      <c r="A1" s="365" t="s">
        <v>228</v>
      </c>
      <c r="B1" s="366"/>
      <c r="C1" s="367"/>
    </row>
    <row r="2" spans="1:3" s="33" customFormat="1" ht="27.75" customHeight="1" thickBot="1" x14ac:dyDescent="0.3">
      <c r="A2" s="6" t="s">
        <v>0</v>
      </c>
      <c r="B2" s="7" t="s">
        <v>1</v>
      </c>
      <c r="C2" s="211" t="s">
        <v>2</v>
      </c>
    </row>
    <row r="3" spans="1:3" x14ac:dyDescent="0.25">
      <c r="A3" s="107" t="s">
        <v>134</v>
      </c>
      <c r="B3" s="60" t="s">
        <v>357</v>
      </c>
      <c r="C3" s="111">
        <v>6.7</v>
      </c>
    </row>
    <row r="4" spans="1:3" x14ac:dyDescent="0.25">
      <c r="A4" s="36" t="s">
        <v>134</v>
      </c>
      <c r="B4" s="58" t="s">
        <v>358</v>
      </c>
      <c r="C4" s="112">
        <v>37.700000000000003</v>
      </c>
    </row>
    <row r="5" spans="1:3" x14ac:dyDescent="0.25">
      <c r="A5" s="36" t="s">
        <v>134</v>
      </c>
      <c r="B5" s="58" t="s">
        <v>359</v>
      </c>
      <c r="C5" s="112">
        <v>21.3</v>
      </c>
    </row>
    <row r="6" spans="1:3" x14ac:dyDescent="0.25">
      <c r="A6" s="39" t="s">
        <v>360</v>
      </c>
      <c r="B6" s="58" t="s">
        <v>361</v>
      </c>
      <c r="C6" s="112">
        <v>28.9</v>
      </c>
    </row>
    <row r="7" spans="1:3" x14ac:dyDescent="0.25">
      <c r="A7" s="36" t="s">
        <v>255</v>
      </c>
      <c r="B7" s="58" t="s">
        <v>256</v>
      </c>
      <c r="C7" s="112">
        <v>74.900000000000006</v>
      </c>
    </row>
    <row r="8" spans="1:3" x14ac:dyDescent="0.25">
      <c r="A8" s="36" t="s">
        <v>257</v>
      </c>
      <c r="B8" s="58" t="s">
        <v>362</v>
      </c>
      <c r="C8" s="112">
        <v>21.6</v>
      </c>
    </row>
    <row r="9" spans="1:3" x14ac:dyDescent="0.25">
      <c r="A9" s="36" t="s">
        <v>143</v>
      </c>
      <c r="B9" s="58" t="s">
        <v>363</v>
      </c>
      <c r="C9" s="113">
        <v>6.9</v>
      </c>
    </row>
    <row r="10" spans="1:3" x14ac:dyDescent="0.25">
      <c r="A10" s="36" t="s">
        <v>145</v>
      </c>
      <c r="B10" s="58" t="s">
        <v>146</v>
      </c>
      <c r="C10" s="114">
        <f>23.9+16.4</f>
        <v>40.299999999999997</v>
      </c>
    </row>
    <row r="11" spans="1:3" x14ac:dyDescent="0.25">
      <c r="A11" s="36" t="s">
        <v>364</v>
      </c>
      <c r="B11" s="58" t="s">
        <v>365</v>
      </c>
      <c r="C11" s="112">
        <v>27.5</v>
      </c>
    </row>
    <row r="12" spans="1:3" x14ac:dyDescent="0.25">
      <c r="A12" s="36" t="s">
        <v>364</v>
      </c>
      <c r="B12" s="58" t="s">
        <v>366</v>
      </c>
      <c r="C12" s="112">
        <v>27.5</v>
      </c>
    </row>
    <row r="13" spans="1:3" x14ac:dyDescent="0.25">
      <c r="A13" s="36" t="s">
        <v>265</v>
      </c>
      <c r="B13" s="58" t="s">
        <v>367</v>
      </c>
      <c r="C13" s="112">
        <v>44.1</v>
      </c>
    </row>
    <row r="14" spans="1:3" x14ac:dyDescent="0.25">
      <c r="A14" s="115" t="s">
        <v>368</v>
      </c>
      <c r="B14" s="48" t="s">
        <v>369</v>
      </c>
      <c r="C14" s="112">
        <v>28.2</v>
      </c>
    </row>
    <row r="15" spans="1:3" ht="15.75" thickBot="1" x14ac:dyDescent="0.3">
      <c r="A15" s="116" t="s">
        <v>17</v>
      </c>
      <c r="B15" s="59" t="s">
        <v>148</v>
      </c>
      <c r="C15" s="117">
        <v>88.7</v>
      </c>
    </row>
    <row r="16" spans="1:3" ht="15.75" thickBot="1" x14ac:dyDescent="0.3">
      <c r="B16" s="89" t="s">
        <v>20</v>
      </c>
      <c r="C16" s="90">
        <f>SUM(C3:C15)</f>
        <v>454.3</v>
      </c>
    </row>
    <row r="17" spans="1:3" ht="15.75" thickBot="1" x14ac:dyDescent="0.3"/>
    <row r="18" spans="1:3" ht="15.75" thickBot="1" x14ac:dyDescent="0.3">
      <c r="A18" s="368" t="s">
        <v>229</v>
      </c>
      <c r="B18" s="369"/>
      <c r="C18" s="370"/>
    </row>
    <row r="19" spans="1:3" ht="30" customHeight="1" thickBot="1" x14ac:dyDescent="0.3">
      <c r="A19" s="9" t="s">
        <v>0</v>
      </c>
      <c r="B19" s="10" t="s">
        <v>1</v>
      </c>
      <c r="C19" s="10" t="s">
        <v>2</v>
      </c>
    </row>
    <row r="20" spans="1:3" x14ac:dyDescent="0.25">
      <c r="A20" s="118">
        <v>2101</v>
      </c>
      <c r="B20" s="45" t="s">
        <v>269</v>
      </c>
      <c r="C20" s="119">
        <v>31.5</v>
      </c>
    </row>
    <row r="21" spans="1:3" x14ac:dyDescent="0.25">
      <c r="A21" s="47">
        <v>2102</v>
      </c>
      <c r="B21" s="48" t="s">
        <v>370</v>
      </c>
      <c r="C21" s="120">
        <v>55.7</v>
      </c>
    </row>
    <row r="22" spans="1:3" x14ac:dyDescent="0.25">
      <c r="A22" s="47">
        <v>2103</v>
      </c>
      <c r="B22" s="48" t="s">
        <v>371</v>
      </c>
      <c r="C22" s="120">
        <v>12</v>
      </c>
    </row>
    <row r="23" spans="1:3" x14ac:dyDescent="0.25">
      <c r="A23" s="47">
        <v>2104</v>
      </c>
      <c r="B23" s="48" t="s">
        <v>372</v>
      </c>
      <c r="C23" s="120">
        <v>49.2</v>
      </c>
    </row>
    <row r="24" spans="1:3" x14ac:dyDescent="0.25">
      <c r="A24" s="47">
        <v>2105</v>
      </c>
      <c r="B24" s="48" t="s">
        <v>373</v>
      </c>
      <c r="C24" s="120">
        <v>16.899999999999999</v>
      </c>
    </row>
    <row r="25" spans="1:3" x14ac:dyDescent="0.25">
      <c r="A25" s="47">
        <v>2106</v>
      </c>
      <c r="B25" s="48" t="s">
        <v>374</v>
      </c>
      <c r="C25" s="120">
        <v>38.200000000000003</v>
      </c>
    </row>
    <row r="26" spans="1:3" x14ac:dyDescent="0.25">
      <c r="A26" s="47">
        <v>2107</v>
      </c>
      <c r="B26" s="48" t="s">
        <v>375</v>
      </c>
      <c r="C26" s="120">
        <v>26.5</v>
      </c>
    </row>
    <row r="27" spans="1:3" x14ac:dyDescent="0.25">
      <c r="A27" s="47">
        <v>2108</v>
      </c>
      <c r="B27" s="48" t="s">
        <v>376</v>
      </c>
      <c r="C27" s="120">
        <v>15.8</v>
      </c>
    </row>
    <row r="28" spans="1:3" x14ac:dyDescent="0.25">
      <c r="A28" s="47">
        <v>2109</v>
      </c>
      <c r="B28" s="48" t="s">
        <v>377</v>
      </c>
      <c r="C28" s="120">
        <v>5.0999999999999996</v>
      </c>
    </row>
    <row r="29" spans="1:3" x14ac:dyDescent="0.25">
      <c r="A29" s="47">
        <v>2110</v>
      </c>
      <c r="B29" s="48" t="s">
        <v>378</v>
      </c>
      <c r="C29" s="120">
        <v>14.1</v>
      </c>
    </row>
    <row r="30" spans="1:3" x14ac:dyDescent="0.25">
      <c r="A30" s="50">
        <v>2111</v>
      </c>
      <c r="B30" s="48" t="s">
        <v>379</v>
      </c>
      <c r="C30" s="120">
        <v>39.5</v>
      </c>
    </row>
    <row r="31" spans="1:3" x14ac:dyDescent="0.25">
      <c r="A31" s="47">
        <v>2112</v>
      </c>
      <c r="B31" s="48" t="s">
        <v>380</v>
      </c>
      <c r="C31" s="120">
        <v>19</v>
      </c>
    </row>
    <row r="32" spans="1:3" x14ac:dyDescent="0.25">
      <c r="A32" s="47">
        <v>2114</v>
      </c>
      <c r="B32" s="58" t="s">
        <v>381</v>
      </c>
      <c r="C32" s="64">
        <v>8.6</v>
      </c>
    </row>
    <row r="33" spans="1:3" x14ac:dyDescent="0.25">
      <c r="A33" s="47">
        <v>2115</v>
      </c>
      <c r="B33" s="48" t="s">
        <v>382</v>
      </c>
      <c r="C33" s="120">
        <v>13.4</v>
      </c>
    </row>
    <row r="34" spans="1:3" x14ac:dyDescent="0.25">
      <c r="A34" s="47">
        <v>2117</v>
      </c>
      <c r="B34" s="48" t="s">
        <v>383</v>
      </c>
      <c r="C34" s="120">
        <v>24.8</v>
      </c>
    </row>
    <row r="35" spans="1:3" x14ac:dyDescent="0.25">
      <c r="A35" s="47">
        <v>2118</v>
      </c>
      <c r="B35" s="48" t="s">
        <v>384</v>
      </c>
      <c r="C35" s="120">
        <v>43.1</v>
      </c>
    </row>
    <row r="36" spans="1:3" x14ac:dyDescent="0.25">
      <c r="A36" s="47">
        <v>2119</v>
      </c>
      <c r="B36" s="48" t="s">
        <v>1200</v>
      </c>
      <c r="C36" s="120">
        <v>99.2</v>
      </c>
    </row>
    <row r="37" spans="1:3" x14ac:dyDescent="0.25">
      <c r="A37" s="47">
        <v>2120</v>
      </c>
      <c r="B37" s="48" t="s">
        <v>1201</v>
      </c>
      <c r="C37" s="120">
        <v>18.899999999999999</v>
      </c>
    </row>
    <row r="38" spans="1:3" x14ac:dyDescent="0.25">
      <c r="A38" s="47">
        <v>2121</v>
      </c>
      <c r="B38" s="48" t="s">
        <v>1284</v>
      </c>
      <c r="C38" s="120">
        <v>18.600000000000001</v>
      </c>
    </row>
    <row r="39" spans="1:3" x14ac:dyDescent="0.25">
      <c r="A39" s="47">
        <v>2122</v>
      </c>
      <c r="B39" s="48" t="s">
        <v>1285</v>
      </c>
      <c r="C39" s="120">
        <v>28.2</v>
      </c>
    </row>
    <row r="40" spans="1:3" x14ac:dyDescent="0.25">
      <c r="A40" s="47"/>
      <c r="B40" s="48"/>
      <c r="C40" s="120"/>
    </row>
    <row r="41" spans="1:3" x14ac:dyDescent="0.25">
      <c r="A41" s="50">
        <v>2207</v>
      </c>
      <c r="B41" s="48" t="s">
        <v>156</v>
      </c>
      <c r="C41" s="121">
        <v>11.6</v>
      </c>
    </row>
    <row r="42" spans="1:3" x14ac:dyDescent="0.25">
      <c r="A42" s="50">
        <v>2317</v>
      </c>
      <c r="B42" s="67" t="s">
        <v>283</v>
      </c>
      <c r="C42" s="122">
        <v>8.3000000000000007</v>
      </c>
    </row>
    <row r="43" spans="1:3" ht="15.75" thickBot="1" x14ac:dyDescent="0.3">
      <c r="A43" s="53">
        <v>2594</v>
      </c>
      <c r="B43" s="54" t="s">
        <v>385</v>
      </c>
      <c r="C43" s="123">
        <f>18.6+11.6</f>
        <v>30.200000000000003</v>
      </c>
    </row>
    <row r="44" spans="1:3" ht="15.75" thickBot="1" x14ac:dyDescent="0.3">
      <c r="B44" s="76" t="s">
        <v>40</v>
      </c>
      <c r="C44" s="92">
        <f>SUM(C20:C43)</f>
        <v>628.40000000000009</v>
      </c>
    </row>
    <row r="45" spans="1:3" ht="15.75" thickBot="1" x14ac:dyDescent="0.3">
      <c r="B45" s="303"/>
      <c r="C45" s="305"/>
    </row>
    <row r="46" spans="1:3" ht="15.75" thickBot="1" x14ac:dyDescent="0.3">
      <c r="A46" s="368" t="s">
        <v>226</v>
      </c>
      <c r="B46" s="369"/>
      <c r="C46" s="370"/>
    </row>
    <row r="47" spans="1:3" ht="15.75" thickBot="1" x14ac:dyDescent="0.3">
      <c r="A47" s="9" t="s">
        <v>0</v>
      </c>
      <c r="B47" s="10" t="s">
        <v>1</v>
      </c>
      <c r="C47" s="10" t="s">
        <v>2</v>
      </c>
    </row>
    <row r="48" spans="1:3" x14ac:dyDescent="0.25">
      <c r="A48" s="109" t="s">
        <v>1264</v>
      </c>
      <c r="B48" s="45" t="s">
        <v>1265</v>
      </c>
      <c r="C48" s="119">
        <v>11.2</v>
      </c>
    </row>
    <row r="49" spans="1:3" ht="15.75" thickBot="1" x14ac:dyDescent="0.3">
      <c r="A49" s="338"/>
      <c r="B49" s="76" t="s">
        <v>40</v>
      </c>
      <c r="C49" s="92">
        <f>SUM(C48)</f>
        <v>11.2</v>
      </c>
    </row>
    <row r="50" spans="1:3" ht="15.75" thickBot="1" x14ac:dyDescent="0.3">
      <c r="A50" s="338"/>
      <c r="B50" s="300"/>
      <c r="C50" s="302"/>
    </row>
    <row r="51" spans="1:3" ht="15.75" thickBot="1" x14ac:dyDescent="0.3">
      <c r="A51" s="356" t="s">
        <v>230</v>
      </c>
      <c r="B51" s="357"/>
      <c r="C51" s="358"/>
    </row>
    <row r="52" spans="1:3" ht="30" customHeight="1" thickBot="1" x14ac:dyDescent="0.3">
      <c r="A52" s="5" t="s">
        <v>0</v>
      </c>
      <c r="B52" s="5" t="s">
        <v>1</v>
      </c>
      <c r="C52" s="5" t="s">
        <v>2</v>
      </c>
    </row>
    <row r="53" spans="1:3" x14ac:dyDescent="0.25">
      <c r="A53" s="44">
        <v>5101</v>
      </c>
      <c r="B53" s="45" t="s">
        <v>386</v>
      </c>
      <c r="C53" s="220">
        <v>16.2</v>
      </c>
    </row>
    <row r="54" spans="1:3" x14ac:dyDescent="0.25">
      <c r="A54" s="47">
        <v>5102</v>
      </c>
      <c r="B54" s="48" t="s">
        <v>387</v>
      </c>
      <c r="C54" s="221">
        <v>22.7</v>
      </c>
    </row>
    <row r="55" spans="1:3" x14ac:dyDescent="0.25">
      <c r="A55" s="47">
        <v>5103</v>
      </c>
      <c r="B55" s="48" t="s">
        <v>388</v>
      </c>
      <c r="C55" s="120">
        <v>2.1</v>
      </c>
    </row>
    <row r="56" spans="1:3" x14ac:dyDescent="0.25">
      <c r="A56" s="47">
        <v>5104</v>
      </c>
      <c r="B56" s="48" t="s">
        <v>389</v>
      </c>
      <c r="C56" s="120">
        <v>7.8</v>
      </c>
    </row>
    <row r="57" spans="1:3" x14ac:dyDescent="0.25">
      <c r="A57" s="50">
        <v>5105</v>
      </c>
      <c r="B57" s="48" t="s">
        <v>390</v>
      </c>
      <c r="C57" s="125">
        <v>14.9</v>
      </c>
    </row>
    <row r="58" spans="1:3" x14ac:dyDescent="0.25">
      <c r="A58" s="50">
        <v>5106</v>
      </c>
      <c r="B58" s="48" t="s">
        <v>287</v>
      </c>
      <c r="C58" s="121">
        <v>7.5</v>
      </c>
    </row>
    <row r="59" spans="1:3" x14ac:dyDescent="0.25">
      <c r="A59" s="47">
        <v>5107</v>
      </c>
      <c r="B59" s="58" t="s">
        <v>391</v>
      </c>
      <c r="C59" s="121">
        <v>11.6</v>
      </c>
    </row>
    <row r="60" spans="1:3" x14ac:dyDescent="0.25">
      <c r="A60" s="108">
        <v>5108</v>
      </c>
      <c r="B60" s="58" t="s">
        <v>288</v>
      </c>
      <c r="C60" s="121">
        <f>8.3+11</f>
        <v>19.3</v>
      </c>
    </row>
    <row r="61" spans="1:3" x14ac:dyDescent="0.25">
      <c r="A61" s="57">
        <v>5109</v>
      </c>
      <c r="B61" s="58" t="s">
        <v>392</v>
      </c>
      <c r="C61" s="125">
        <v>8.5</v>
      </c>
    </row>
    <row r="62" spans="1:3" x14ac:dyDescent="0.25">
      <c r="A62" s="47">
        <v>5110</v>
      </c>
      <c r="B62" s="48" t="s">
        <v>393</v>
      </c>
      <c r="C62" s="121">
        <v>28.1</v>
      </c>
    </row>
    <row r="63" spans="1:3" x14ac:dyDescent="0.25">
      <c r="A63" s="47">
        <v>5111</v>
      </c>
      <c r="B63" s="48" t="s">
        <v>394</v>
      </c>
      <c r="C63" s="125">
        <v>2.8</v>
      </c>
    </row>
    <row r="64" spans="1:3" x14ac:dyDescent="0.25">
      <c r="A64" s="57">
        <v>5112</v>
      </c>
      <c r="B64" s="58" t="s">
        <v>395</v>
      </c>
      <c r="C64" s="121">
        <v>5.9</v>
      </c>
    </row>
    <row r="65" spans="1:3" x14ac:dyDescent="0.25">
      <c r="A65" s="57">
        <v>5113</v>
      </c>
      <c r="B65" s="58" t="s">
        <v>396</v>
      </c>
      <c r="C65" s="121">
        <v>5.5</v>
      </c>
    </row>
    <row r="66" spans="1:3" x14ac:dyDescent="0.25">
      <c r="A66" s="57">
        <v>5114</v>
      </c>
      <c r="B66" s="58" t="s">
        <v>397</v>
      </c>
      <c r="C66" s="221">
        <v>3.5</v>
      </c>
    </row>
    <row r="67" spans="1:3" x14ac:dyDescent="0.25">
      <c r="A67" s="47">
        <v>5115</v>
      </c>
      <c r="B67" s="48" t="s">
        <v>398</v>
      </c>
      <c r="C67" s="121">
        <v>28</v>
      </c>
    </row>
    <row r="68" spans="1:3" x14ac:dyDescent="0.25">
      <c r="A68" s="47">
        <v>5118</v>
      </c>
      <c r="B68" s="48" t="s">
        <v>399</v>
      </c>
      <c r="C68" s="120">
        <v>24.7</v>
      </c>
    </row>
    <row r="69" spans="1:3" x14ac:dyDescent="0.25">
      <c r="A69" s="108">
        <v>5120</v>
      </c>
      <c r="B69" s="58" t="s">
        <v>401</v>
      </c>
      <c r="C69" s="125">
        <v>3</v>
      </c>
    </row>
    <row r="70" spans="1:3" x14ac:dyDescent="0.25">
      <c r="A70" s="57">
        <v>5122</v>
      </c>
      <c r="B70" s="58" t="s">
        <v>402</v>
      </c>
      <c r="C70" s="125">
        <v>0.8</v>
      </c>
    </row>
    <row r="71" spans="1:3" x14ac:dyDescent="0.25">
      <c r="A71" s="57">
        <v>5123</v>
      </c>
      <c r="B71" s="58" t="s">
        <v>403</v>
      </c>
      <c r="C71" s="125">
        <v>27.6</v>
      </c>
    </row>
    <row r="72" spans="1:3" x14ac:dyDescent="0.25">
      <c r="A72" s="57">
        <v>5124</v>
      </c>
      <c r="B72" s="58" t="s">
        <v>404</v>
      </c>
      <c r="C72" s="64">
        <v>17.2</v>
      </c>
    </row>
    <row r="73" spans="1:3" x14ac:dyDescent="0.25">
      <c r="A73" s="57">
        <v>5125</v>
      </c>
      <c r="B73" s="58" t="s">
        <v>405</v>
      </c>
      <c r="C73" s="64">
        <v>11.7</v>
      </c>
    </row>
    <row r="74" spans="1:3" x14ac:dyDescent="0.25">
      <c r="A74" s="57">
        <v>5126</v>
      </c>
      <c r="B74" s="58" t="s">
        <v>1205</v>
      </c>
      <c r="C74" s="64">
        <v>17.8</v>
      </c>
    </row>
    <row r="75" spans="1:3" x14ac:dyDescent="0.25">
      <c r="A75" s="57">
        <v>5128</v>
      </c>
      <c r="B75" s="58" t="s">
        <v>406</v>
      </c>
      <c r="C75" s="64">
        <v>4.2</v>
      </c>
    </row>
    <row r="76" spans="1:3" x14ac:dyDescent="0.25">
      <c r="A76" s="57">
        <v>5129</v>
      </c>
      <c r="B76" s="58" t="s">
        <v>407</v>
      </c>
      <c r="C76" s="64">
        <v>6.5</v>
      </c>
    </row>
    <row r="77" spans="1:3" x14ac:dyDescent="0.25">
      <c r="A77" s="57">
        <v>5130</v>
      </c>
      <c r="B77" s="58" t="s">
        <v>408</v>
      </c>
      <c r="C77" s="64">
        <v>22.1</v>
      </c>
    </row>
    <row r="78" spans="1:3" x14ac:dyDescent="0.25">
      <c r="A78" s="57">
        <v>5131</v>
      </c>
      <c r="B78" s="58" t="s">
        <v>409</v>
      </c>
      <c r="C78" s="64">
        <v>7.2</v>
      </c>
    </row>
    <row r="79" spans="1:3" x14ac:dyDescent="0.25">
      <c r="A79" s="108">
        <v>5132</v>
      </c>
      <c r="B79" s="58" t="s">
        <v>1183</v>
      </c>
      <c r="C79" s="64">
        <v>10.199999999999999</v>
      </c>
    </row>
    <row r="80" spans="1:3" x14ac:dyDescent="0.25">
      <c r="A80" s="57">
        <v>5133</v>
      </c>
      <c r="B80" s="58" t="s">
        <v>1202</v>
      </c>
      <c r="C80" s="64">
        <v>35.299999999999997</v>
      </c>
    </row>
    <row r="81" spans="1:3" x14ac:dyDescent="0.25">
      <c r="A81" s="57">
        <v>5134</v>
      </c>
      <c r="B81" s="58" t="s">
        <v>1203</v>
      </c>
      <c r="C81" s="64">
        <v>11.1</v>
      </c>
    </row>
    <row r="82" spans="1:3" x14ac:dyDescent="0.25">
      <c r="A82" s="57">
        <v>5135</v>
      </c>
      <c r="B82" s="58" t="s">
        <v>1204</v>
      </c>
      <c r="C82" s="64">
        <v>7.5</v>
      </c>
    </row>
    <row r="83" spans="1:3" x14ac:dyDescent="0.25">
      <c r="A83" s="57">
        <v>5136</v>
      </c>
      <c r="B83" s="58" t="s">
        <v>1311</v>
      </c>
      <c r="C83" s="64">
        <v>9.6</v>
      </c>
    </row>
    <row r="84" spans="1:3" x14ac:dyDescent="0.25">
      <c r="A84" s="57">
        <v>5137</v>
      </c>
      <c r="B84" s="58" t="s">
        <v>1312</v>
      </c>
      <c r="C84" s="64">
        <v>7.3</v>
      </c>
    </row>
    <row r="85" spans="1:3" x14ac:dyDescent="0.25">
      <c r="A85" s="57">
        <v>5138</v>
      </c>
      <c r="B85" s="58" t="s">
        <v>1313</v>
      </c>
      <c r="C85" s="64">
        <v>6.4</v>
      </c>
    </row>
    <row r="86" spans="1:3" x14ac:dyDescent="0.25">
      <c r="A86" s="57"/>
      <c r="B86" s="58"/>
      <c r="C86" s="64"/>
    </row>
    <row r="87" spans="1:3" ht="15.75" thickBot="1" x14ac:dyDescent="0.3">
      <c r="A87" s="53">
        <v>5330</v>
      </c>
      <c r="B87" s="54" t="s">
        <v>310</v>
      </c>
      <c r="C87" s="127">
        <v>1.6</v>
      </c>
    </row>
    <row r="88" spans="1:3" ht="15.75" thickBot="1" x14ac:dyDescent="0.3">
      <c r="B88" s="75" t="s">
        <v>40</v>
      </c>
      <c r="C88" s="84">
        <f>SUM(C53:C87)</f>
        <v>416.20000000000005</v>
      </c>
    </row>
    <row r="89" spans="1:3" ht="15.75" thickBot="1" x14ac:dyDescent="0.3"/>
    <row r="90" spans="1:3" ht="15.75" thickBot="1" x14ac:dyDescent="0.3">
      <c r="A90" s="356" t="s">
        <v>231</v>
      </c>
      <c r="B90" s="357"/>
      <c r="C90" s="358"/>
    </row>
    <row r="91" spans="1:3" ht="30.75" customHeight="1" thickBot="1" x14ac:dyDescent="0.3">
      <c r="A91" s="4" t="s">
        <v>0</v>
      </c>
      <c r="B91" s="5" t="s">
        <v>1</v>
      </c>
      <c r="C91" s="5" t="s">
        <v>2</v>
      </c>
    </row>
    <row r="92" spans="1:3" ht="15.75" thickBot="1" x14ac:dyDescent="0.3">
      <c r="A92" s="85" t="s">
        <v>410</v>
      </c>
      <c r="B92" s="86" t="s">
        <v>411</v>
      </c>
      <c r="C92" s="210">
        <v>2.1</v>
      </c>
    </row>
    <row r="93" spans="1:3" ht="15.75" thickBot="1" x14ac:dyDescent="0.3">
      <c r="B93" s="75" t="s">
        <v>40</v>
      </c>
      <c r="C93" s="84">
        <f>SUM(C92)</f>
        <v>2.1</v>
      </c>
    </row>
    <row r="94" spans="1:3" ht="15.75" thickBot="1" x14ac:dyDescent="0.3"/>
    <row r="95" spans="1:3" ht="15.75" thickBot="1" x14ac:dyDescent="0.3">
      <c r="A95" s="362" t="s">
        <v>232</v>
      </c>
      <c r="B95" s="363"/>
      <c r="C95" s="364"/>
    </row>
    <row r="96" spans="1:3" ht="31.5" customHeight="1" thickBot="1" x14ac:dyDescent="0.3">
      <c r="A96" s="4" t="s">
        <v>0</v>
      </c>
      <c r="B96" s="5" t="s">
        <v>1</v>
      </c>
      <c r="C96" s="201" t="s">
        <v>2</v>
      </c>
    </row>
    <row r="97" spans="1:3" x14ac:dyDescent="0.25">
      <c r="A97" s="44">
        <v>8101</v>
      </c>
      <c r="B97" s="45" t="s">
        <v>412</v>
      </c>
      <c r="C97" s="124">
        <v>12.7</v>
      </c>
    </row>
    <row r="98" spans="1:3" x14ac:dyDescent="0.25">
      <c r="A98" s="47">
        <v>8102</v>
      </c>
      <c r="B98" s="48" t="s">
        <v>413</v>
      </c>
      <c r="C98" s="125">
        <v>2.6</v>
      </c>
    </row>
    <row r="99" spans="1:3" x14ac:dyDescent="0.25">
      <c r="A99" s="47">
        <v>8103</v>
      </c>
      <c r="B99" s="48" t="s">
        <v>1208</v>
      </c>
      <c r="C99" s="125">
        <v>24.1</v>
      </c>
    </row>
    <row r="100" spans="1:3" x14ac:dyDescent="0.25">
      <c r="A100" s="47">
        <v>8104</v>
      </c>
      <c r="B100" s="48" t="s">
        <v>414</v>
      </c>
      <c r="C100" s="125">
        <v>1.3</v>
      </c>
    </row>
    <row r="101" spans="1:3" x14ac:dyDescent="0.25">
      <c r="A101" s="47">
        <v>8105</v>
      </c>
      <c r="B101" s="48" t="s">
        <v>415</v>
      </c>
      <c r="C101" s="125">
        <v>5.9</v>
      </c>
    </row>
    <row r="102" spans="1:3" x14ac:dyDescent="0.25">
      <c r="A102" s="47">
        <v>8106</v>
      </c>
      <c r="B102" s="48" t="s">
        <v>416</v>
      </c>
      <c r="C102" s="125">
        <v>2.8</v>
      </c>
    </row>
    <row r="103" spans="1:3" x14ac:dyDescent="0.25">
      <c r="A103" s="47">
        <v>8107</v>
      </c>
      <c r="B103" s="48" t="s">
        <v>417</v>
      </c>
      <c r="C103" s="125">
        <v>5.6</v>
      </c>
    </row>
    <row r="104" spans="1:3" x14ac:dyDescent="0.25">
      <c r="A104" s="47">
        <v>8108</v>
      </c>
      <c r="B104" s="48" t="s">
        <v>418</v>
      </c>
      <c r="C104" s="125">
        <v>1.8</v>
      </c>
    </row>
    <row r="105" spans="1:3" x14ac:dyDescent="0.25">
      <c r="A105" s="47">
        <v>8109</v>
      </c>
      <c r="B105" s="48" t="s">
        <v>419</v>
      </c>
      <c r="C105" s="125">
        <v>7</v>
      </c>
    </row>
    <row r="106" spans="1:3" x14ac:dyDescent="0.25">
      <c r="A106" s="47">
        <v>8110</v>
      </c>
      <c r="B106" s="48" t="s">
        <v>420</v>
      </c>
      <c r="C106" s="125">
        <v>28</v>
      </c>
    </row>
    <row r="107" spans="1:3" x14ac:dyDescent="0.25">
      <c r="A107" s="50">
        <v>8111</v>
      </c>
      <c r="B107" s="48" t="s">
        <v>421</v>
      </c>
      <c r="C107" s="125">
        <v>0.7</v>
      </c>
    </row>
    <row r="108" spans="1:3" x14ac:dyDescent="0.25">
      <c r="A108" s="47">
        <v>8112</v>
      </c>
      <c r="B108" s="48" t="s">
        <v>422</v>
      </c>
      <c r="C108" s="125">
        <v>2</v>
      </c>
    </row>
    <row r="109" spans="1:3" x14ac:dyDescent="0.25">
      <c r="A109" s="47">
        <v>8113</v>
      </c>
      <c r="B109" s="48" t="s">
        <v>423</v>
      </c>
      <c r="C109" s="125">
        <v>0.5</v>
      </c>
    </row>
    <row r="110" spans="1:3" x14ac:dyDescent="0.25">
      <c r="A110" s="50">
        <v>8114</v>
      </c>
      <c r="B110" s="58" t="s">
        <v>450</v>
      </c>
      <c r="C110" s="125">
        <v>4.5999999999999996</v>
      </c>
    </row>
    <row r="111" spans="1:3" x14ac:dyDescent="0.25">
      <c r="A111" s="47">
        <v>8115</v>
      </c>
      <c r="B111" s="48" t="s">
        <v>424</v>
      </c>
      <c r="C111" s="125">
        <v>6.5</v>
      </c>
    </row>
    <row r="112" spans="1:3" x14ac:dyDescent="0.25">
      <c r="A112" s="47">
        <v>8116</v>
      </c>
      <c r="B112" s="48" t="s">
        <v>425</v>
      </c>
      <c r="C112" s="125">
        <v>0.4</v>
      </c>
    </row>
    <row r="113" spans="1:3" x14ac:dyDescent="0.25">
      <c r="A113" s="57">
        <v>8119</v>
      </c>
      <c r="B113" s="58" t="s">
        <v>426</v>
      </c>
      <c r="C113" s="125">
        <v>14</v>
      </c>
    </row>
    <row r="114" spans="1:3" x14ac:dyDescent="0.25">
      <c r="A114" s="57">
        <v>8121</v>
      </c>
      <c r="B114" s="58" t="s">
        <v>427</v>
      </c>
      <c r="C114" s="64">
        <v>9.9</v>
      </c>
    </row>
    <row r="115" spans="1:3" x14ac:dyDescent="0.25">
      <c r="A115" s="47">
        <v>8126</v>
      </c>
      <c r="B115" s="48" t="s">
        <v>428</v>
      </c>
      <c r="C115" s="125">
        <v>2.5</v>
      </c>
    </row>
    <row r="116" spans="1:3" x14ac:dyDescent="0.25">
      <c r="A116" s="50">
        <v>8127</v>
      </c>
      <c r="B116" s="48" t="s">
        <v>429</v>
      </c>
      <c r="C116" s="125">
        <v>3.8</v>
      </c>
    </row>
    <row r="117" spans="1:3" x14ac:dyDescent="0.25">
      <c r="A117" s="47">
        <v>8128</v>
      </c>
      <c r="B117" s="58" t="s">
        <v>430</v>
      </c>
      <c r="C117" s="125">
        <v>1.7</v>
      </c>
    </row>
    <row r="118" spans="1:3" x14ac:dyDescent="0.25">
      <c r="A118" s="57">
        <v>8129</v>
      </c>
      <c r="B118" s="58" t="s">
        <v>431</v>
      </c>
      <c r="C118" s="125">
        <v>29.6</v>
      </c>
    </row>
    <row r="119" spans="1:3" x14ac:dyDescent="0.25">
      <c r="A119" s="57">
        <v>8130</v>
      </c>
      <c r="B119" s="58" t="s">
        <v>432</v>
      </c>
      <c r="C119" s="125">
        <v>10.7</v>
      </c>
    </row>
    <row r="120" spans="1:3" x14ac:dyDescent="0.25">
      <c r="A120" s="57">
        <v>8131</v>
      </c>
      <c r="B120" s="58" t="s">
        <v>433</v>
      </c>
      <c r="C120" s="64">
        <v>4.3</v>
      </c>
    </row>
    <row r="121" spans="1:3" x14ac:dyDescent="0.25">
      <c r="A121" s="57">
        <v>8132</v>
      </c>
      <c r="B121" s="58" t="s">
        <v>434</v>
      </c>
      <c r="C121" s="64">
        <v>2.4</v>
      </c>
    </row>
    <row r="122" spans="1:3" x14ac:dyDescent="0.25">
      <c r="A122" s="57">
        <v>8133</v>
      </c>
      <c r="B122" s="58" t="s">
        <v>435</v>
      </c>
      <c r="C122" s="125">
        <v>3</v>
      </c>
    </row>
    <row r="123" spans="1:3" x14ac:dyDescent="0.25">
      <c r="A123" s="57">
        <v>8134</v>
      </c>
      <c r="B123" s="58" t="s">
        <v>436</v>
      </c>
      <c r="C123" s="125">
        <v>2.6</v>
      </c>
    </row>
    <row r="124" spans="1:3" x14ac:dyDescent="0.25">
      <c r="A124" s="57">
        <v>8135</v>
      </c>
      <c r="B124" s="58" t="s">
        <v>437</v>
      </c>
      <c r="C124" s="125">
        <v>4.4000000000000004</v>
      </c>
    </row>
    <row r="125" spans="1:3" x14ac:dyDescent="0.25">
      <c r="A125" s="57">
        <v>8137</v>
      </c>
      <c r="B125" s="58" t="s">
        <v>438</v>
      </c>
      <c r="C125" s="125">
        <v>0.6</v>
      </c>
    </row>
    <row r="126" spans="1:3" x14ac:dyDescent="0.25">
      <c r="A126" s="57">
        <v>8138</v>
      </c>
      <c r="B126" s="58" t="s">
        <v>439</v>
      </c>
      <c r="C126" s="125">
        <v>0.05</v>
      </c>
    </row>
    <row r="127" spans="1:3" x14ac:dyDescent="0.25">
      <c r="A127" s="57">
        <v>8140</v>
      </c>
      <c r="B127" s="58" t="s">
        <v>440</v>
      </c>
      <c r="C127" s="64">
        <v>0.3</v>
      </c>
    </row>
    <row r="128" spans="1:3" x14ac:dyDescent="0.25">
      <c r="A128" s="57">
        <v>8141</v>
      </c>
      <c r="B128" s="58" t="s">
        <v>441</v>
      </c>
      <c r="C128" s="125">
        <v>8.5</v>
      </c>
    </row>
    <row r="129" spans="1:3" x14ac:dyDescent="0.25">
      <c r="A129" s="57">
        <v>8142</v>
      </c>
      <c r="B129" s="58" t="s">
        <v>442</v>
      </c>
      <c r="C129" s="125">
        <v>4.0999999999999996</v>
      </c>
    </row>
    <row r="130" spans="1:3" x14ac:dyDescent="0.25">
      <c r="A130" s="57">
        <v>8143</v>
      </c>
      <c r="B130" s="58" t="s">
        <v>1209</v>
      </c>
      <c r="C130" s="125">
        <v>4.2</v>
      </c>
    </row>
    <row r="131" spans="1:3" x14ac:dyDescent="0.25">
      <c r="A131" s="57">
        <v>8144</v>
      </c>
      <c r="B131" s="58" t="s">
        <v>443</v>
      </c>
      <c r="C131" s="64">
        <v>3.7</v>
      </c>
    </row>
    <row r="132" spans="1:3" x14ac:dyDescent="0.25">
      <c r="A132" s="57">
        <v>8145</v>
      </c>
      <c r="B132" s="58" t="s">
        <v>444</v>
      </c>
      <c r="C132" s="64">
        <v>0.9</v>
      </c>
    </row>
    <row r="133" spans="1:3" x14ac:dyDescent="0.25">
      <c r="A133" s="47">
        <v>8146</v>
      </c>
      <c r="B133" s="67" t="s">
        <v>445</v>
      </c>
      <c r="C133" s="126">
        <v>1</v>
      </c>
    </row>
    <row r="134" spans="1:3" x14ac:dyDescent="0.25">
      <c r="A134" s="47">
        <v>8147</v>
      </c>
      <c r="B134" s="67" t="s">
        <v>1206</v>
      </c>
      <c r="C134" s="126">
        <v>4.7</v>
      </c>
    </row>
    <row r="135" spans="1:3" x14ac:dyDescent="0.25">
      <c r="A135" s="47">
        <v>8148</v>
      </c>
      <c r="B135" s="67" t="s">
        <v>1207</v>
      </c>
      <c r="C135" s="126">
        <v>5.2</v>
      </c>
    </row>
    <row r="136" spans="1:3" x14ac:dyDescent="0.25">
      <c r="A136" s="47">
        <v>8149</v>
      </c>
      <c r="B136" s="67" t="s">
        <v>1341</v>
      </c>
      <c r="C136" s="126">
        <v>1.5</v>
      </c>
    </row>
    <row r="137" spans="1:3" x14ac:dyDescent="0.25">
      <c r="A137" s="47">
        <v>8150</v>
      </c>
      <c r="B137" s="67" t="s">
        <v>1342</v>
      </c>
      <c r="C137" s="126">
        <v>1.6</v>
      </c>
    </row>
    <row r="138" spans="1:3" x14ac:dyDescent="0.25">
      <c r="A138" s="47">
        <v>8151</v>
      </c>
      <c r="B138" s="67" t="s">
        <v>1343</v>
      </c>
      <c r="C138" s="126">
        <v>0.3</v>
      </c>
    </row>
    <row r="139" spans="1:3" x14ac:dyDescent="0.25">
      <c r="A139" s="47">
        <v>8152</v>
      </c>
      <c r="B139" s="67" t="s">
        <v>1344</v>
      </c>
      <c r="C139" s="126">
        <v>1.4</v>
      </c>
    </row>
    <row r="140" spans="1:3" x14ac:dyDescent="0.25">
      <c r="A140" s="47">
        <v>8153</v>
      </c>
      <c r="B140" s="67" t="s">
        <v>1345</v>
      </c>
      <c r="C140" s="126">
        <v>7.8</v>
      </c>
    </row>
    <row r="141" spans="1:3" x14ac:dyDescent="0.25">
      <c r="A141" s="47"/>
      <c r="B141" s="67"/>
      <c r="C141" s="126"/>
    </row>
    <row r="142" spans="1:3" x14ac:dyDescent="0.25">
      <c r="A142" s="146">
        <v>8235</v>
      </c>
      <c r="B142" s="259" t="s">
        <v>212</v>
      </c>
      <c r="C142" s="260">
        <v>2.6</v>
      </c>
    </row>
    <row r="143" spans="1:3" ht="15.75" thickBot="1" x14ac:dyDescent="0.3">
      <c r="A143" s="252">
        <v>8240</v>
      </c>
      <c r="B143" s="59" t="s">
        <v>1185</v>
      </c>
      <c r="C143" s="127">
        <v>7</v>
      </c>
    </row>
    <row r="144" spans="1:3" ht="15.75" thickBot="1" x14ac:dyDescent="0.3">
      <c r="B144" s="87" t="s">
        <v>40</v>
      </c>
      <c r="C144" s="88">
        <f>SUM(C97:C143)</f>
        <v>250.84999999999997</v>
      </c>
    </row>
    <row r="145" spans="1:3" ht="15.75" thickBot="1" x14ac:dyDescent="0.3"/>
    <row r="146" spans="1:3" ht="15.75" thickBot="1" x14ac:dyDescent="0.3">
      <c r="A146" s="359" t="s">
        <v>233</v>
      </c>
      <c r="B146" s="360"/>
      <c r="C146" s="361"/>
    </row>
    <row r="147" spans="1:3" ht="31.5" customHeight="1" thickBot="1" x14ac:dyDescent="0.3">
      <c r="A147" s="24" t="s">
        <v>0</v>
      </c>
      <c r="B147" s="10" t="s">
        <v>1</v>
      </c>
      <c r="C147" s="5" t="s">
        <v>2</v>
      </c>
    </row>
    <row r="148" spans="1:3" ht="16.5" customHeight="1" x14ac:dyDescent="0.25">
      <c r="A148" s="109" t="s">
        <v>446</v>
      </c>
      <c r="B148" s="60" t="s">
        <v>447</v>
      </c>
      <c r="C148" s="124">
        <v>0.2</v>
      </c>
    </row>
    <row r="149" spans="1:3" ht="16.5" customHeight="1" thickBot="1" x14ac:dyDescent="0.3">
      <c r="A149" s="110" t="s">
        <v>448</v>
      </c>
      <c r="B149" s="59" t="s">
        <v>449</v>
      </c>
      <c r="C149" s="128">
        <v>0.5</v>
      </c>
    </row>
    <row r="150" spans="1:3" ht="15.75" thickBot="1" x14ac:dyDescent="0.3">
      <c r="B150" s="87" t="s">
        <v>40</v>
      </c>
      <c r="C150" s="88">
        <f>SUM(C148:C149)</f>
        <v>0.7</v>
      </c>
    </row>
  </sheetData>
  <mergeCells count="7">
    <mergeCell ref="A146:C146"/>
    <mergeCell ref="A1:C1"/>
    <mergeCell ref="A18:C18"/>
    <mergeCell ref="A51:C51"/>
    <mergeCell ref="A90:C90"/>
    <mergeCell ref="A95:C95"/>
    <mergeCell ref="A46:C46"/>
  </mergeCells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5"/>
  <sheetViews>
    <sheetView topLeftCell="A264" zoomScaleNormal="100" workbookViewId="0">
      <selection activeCell="F288" sqref="F288"/>
    </sheetView>
  </sheetViews>
  <sheetFormatPr defaultRowHeight="15" x14ac:dyDescent="0.25"/>
  <cols>
    <col min="1" max="1" width="12.5703125" style="1" customWidth="1"/>
    <col min="2" max="2" width="72.5703125" style="43" customWidth="1"/>
    <col min="3" max="3" width="15.5703125" style="1" customWidth="1"/>
    <col min="4" max="16384" width="9.140625" style="1"/>
  </cols>
  <sheetData>
    <row r="1" spans="1:3" ht="15.75" thickBot="1" x14ac:dyDescent="0.3">
      <c r="A1" s="365" t="s">
        <v>239</v>
      </c>
      <c r="B1" s="366"/>
      <c r="C1" s="367"/>
    </row>
    <row r="2" spans="1:3" s="33" customFormat="1" ht="27.75" customHeight="1" thickBot="1" x14ac:dyDescent="0.3">
      <c r="A2" s="5" t="s">
        <v>0</v>
      </c>
      <c r="B2" s="277" t="s">
        <v>1</v>
      </c>
      <c r="C2" s="5" t="s">
        <v>2</v>
      </c>
    </row>
    <row r="3" spans="1:3" x14ac:dyDescent="0.25">
      <c r="A3" s="272" t="s">
        <v>134</v>
      </c>
      <c r="B3" s="269" t="s">
        <v>452</v>
      </c>
      <c r="C3" s="222">
        <v>41.2</v>
      </c>
    </row>
    <row r="4" spans="1:3" x14ac:dyDescent="0.25">
      <c r="A4" s="273" t="s">
        <v>453</v>
      </c>
      <c r="B4" s="269" t="s">
        <v>454</v>
      </c>
      <c r="C4" s="222">
        <v>138</v>
      </c>
    </row>
    <row r="5" spans="1:3" x14ac:dyDescent="0.25">
      <c r="A5" s="273" t="s">
        <v>455</v>
      </c>
      <c r="B5" s="269" t="s">
        <v>456</v>
      </c>
      <c r="C5" s="222">
        <v>3.9</v>
      </c>
    </row>
    <row r="6" spans="1:3" x14ac:dyDescent="0.25">
      <c r="A6" s="273" t="s">
        <v>457</v>
      </c>
      <c r="B6" s="269" t="s">
        <v>458</v>
      </c>
      <c r="C6" s="223">
        <v>3.2</v>
      </c>
    </row>
    <row r="7" spans="1:3" x14ac:dyDescent="0.25">
      <c r="A7" s="104" t="s">
        <v>459</v>
      </c>
      <c r="B7" s="270" t="s">
        <v>460</v>
      </c>
      <c r="C7" s="105">
        <v>0.6</v>
      </c>
    </row>
    <row r="8" spans="1:3" x14ac:dyDescent="0.25">
      <c r="A8" s="104" t="s">
        <v>461</v>
      </c>
      <c r="B8" s="270" t="s">
        <v>462</v>
      </c>
      <c r="C8" s="105">
        <v>0.7</v>
      </c>
    </row>
    <row r="9" spans="1:3" x14ac:dyDescent="0.25">
      <c r="A9" s="273" t="s">
        <v>463</v>
      </c>
      <c r="B9" s="269" t="s">
        <v>464</v>
      </c>
      <c r="C9" s="222">
        <v>119</v>
      </c>
    </row>
    <row r="10" spans="1:3" x14ac:dyDescent="0.25">
      <c r="A10" s="279" t="s">
        <v>1250</v>
      </c>
      <c r="B10" s="280" t="s">
        <v>1251</v>
      </c>
      <c r="C10" s="281">
        <v>0.8</v>
      </c>
    </row>
    <row r="11" spans="1:3" x14ac:dyDescent="0.25">
      <c r="A11" s="274" t="s">
        <v>465</v>
      </c>
      <c r="B11" s="271" t="s">
        <v>466</v>
      </c>
      <c r="C11" s="223">
        <v>35.299999999999997</v>
      </c>
    </row>
    <row r="12" spans="1:3" x14ac:dyDescent="0.25">
      <c r="A12" s="272" t="s">
        <v>260</v>
      </c>
      <c r="B12" s="269" t="s">
        <v>261</v>
      </c>
      <c r="C12" s="222">
        <v>28.8</v>
      </c>
    </row>
    <row r="13" spans="1:3" x14ac:dyDescent="0.25">
      <c r="A13" s="272" t="s">
        <v>467</v>
      </c>
      <c r="B13" s="270" t="s">
        <v>468</v>
      </c>
      <c r="C13" s="165">
        <v>77.2</v>
      </c>
    </row>
    <row r="14" spans="1:3" x14ac:dyDescent="0.25">
      <c r="A14" s="272" t="s">
        <v>469</v>
      </c>
      <c r="B14" s="270" t="s">
        <v>470</v>
      </c>
      <c r="C14" s="165">
        <v>24.4</v>
      </c>
    </row>
    <row r="15" spans="1:3" x14ac:dyDescent="0.25">
      <c r="A15" s="272" t="s">
        <v>471</v>
      </c>
      <c r="B15" s="270" t="s">
        <v>472</v>
      </c>
      <c r="C15" s="165">
        <v>70.400000000000006</v>
      </c>
    </row>
    <row r="16" spans="1:3" x14ac:dyDescent="0.25">
      <c r="A16" s="275" t="s">
        <v>473</v>
      </c>
      <c r="B16" s="270" t="s">
        <v>474</v>
      </c>
      <c r="C16" s="165">
        <v>72</v>
      </c>
    </row>
    <row r="17" spans="1:3" x14ac:dyDescent="0.25">
      <c r="A17" s="275" t="s">
        <v>475</v>
      </c>
      <c r="B17" s="270" t="s">
        <v>476</v>
      </c>
      <c r="C17" s="165">
        <v>6.4</v>
      </c>
    </row>
    <row r="18" spans="1:3" x14ac:dyDescent="0.25">
      <c r="A18" s="272" t="s">
        <v>475</v>
      </c>
      <c r="B18" s="270" t="s">
        <v>477</v>
      </c>
      <c r="C18" s="165">
        <v>15.4</v>
      </c>
    </row>
    <row r="19" spans="1:3" x14ac:dyDescent="0.25">
      <c r="A19" s="272" t="s">
        <v>478</v>
      </c>
      <c r="B19" s="270" t="s">
        <v>479</v>
      </c>
      <c r="C19" s="165">
        <v>80.099999999999994</v>
      </c>
    </row>
    <row r="20" spans="1:3" x14ac:dyDescent="0.25">
      <c r="A20" s="273" t="s">
        <v>480</v>
      </c>
      <c r="B20" s="270" t="s">
        <v>481</v>
      </c>
      <c r="C20" s="165">
        <v>26</v>
      </c>
    </row>
    <row r="21" spans="1:3" x14ac:dyDescent="0.25">
      <c r="A21" s="282" t="s">
        <v>267</v>
      </c>
      <c r="B21" s="283" t="s">
        <v>1252</v>
      </c>
      <c r="C21" s="167">
        <v>58.4</v>
      </c>
    </row>
    <row r="22" spans="1:3" ht="15.75" thickBot="1" x14ac:dyDescent="0.3">
      <c r="A22" s="276" t="s">
        <v>482</v>
      </c>
      <c r="B22" s="278" t="s">
        <v>483</v>
      </c>
      <c r="C22" s="224">
        <v>38.4</v>
      </c>
    </row>
    <row r="23" spans="1:3" ht="15.75" thickBot="1" x14ac:dyDescent="0.3">
      <c r="B23" s="89" t="s">
        <v>20</v>
      </c>
      <c r="C23" s="90">
        <f>SUM(C3:C22)</f>
        <v>840.19999999999993</v>
      </c>
    </row>
    <row r="24" spans="1:3" ht="15.75" thickBot="1" x14ac:dyDescent="0.3"/>
    <row r="25" spans="1:3" ht="15.75" thickBot="1" x14ac:dyDescent="0.3">
      <c r="A25" s="368" t="s">
        <v>238</v>
      </c>
      <c r="B25" s="369"/>
      <c r="C25" s="370"/>
    </row>
    <row r="26" spans="1:3" ht="30" customHeight="1" thickBot="1" x14ac:dyDescent="0.3">
      <c r="A26" s="9" t="s">
        <v>0</v>
      </c>
      <c r="B26" s="10" t="s">
        <v>1</v>
      </c>
      <c r="C26" s="10" t="s">
        <v>2</v>
      </c>
    </row>
    <row r="27" spans="1:3" x14ac:dyDescent="0.25">
      <c r="A27" s="93">
        <v>2306</v>
      </c>
      <c r="B27" s="13" t="s">
        <v>484</v>
      </c>
      <c r="C27" s="94">
        <v>4</v>
      </c>
    </row>
    <row r="28" spans="1:3" x14ac:dyDescent="0.25">
      <c r="A28" s="96">
        <v>2401</v>
      </c>
      <c r="B28" s="99" t="s">
        <v>485</v>
      </c>
      <c r="C28" s="101">
        <v>14.9</v>
      </c>
    </row>
    <row r="29" spans="1:3" x14ac:dyDescent="0.25">
      <c r="A29" s="96">
        <v>2402</v>
      </c>
      <c r="B29" s="99" t="s">
        <v>486</v>
      </c>
      <c r="C29" s="101">
        <v>17.8</v>
      </c>
    </row>
    <row r="30" spans="1:3" x14ac:dyDescent="0.25">
      <c r="A30" s="96">
        <v>2403</v>
      </c>
      <c r="B30" s="99" t="s">
        <v>487</v>
      </c>
      <c r="C30" s="101">
        <v>23.3</v>
      </c>
    </row>
    <row r="31" spans="1:3" x14ac:dyDescent="0.25">
      <c r="A31" s="96">
        <v>2404</v>
      </c>
      <c r="B31" s="99" t="s">
        <v>488</v>
      </c>
      <c r="C31" s="101">
        <v>4.5999999999999996</v>
      </c>
    </row>
    <row r="32" spans="1:3" x14ac:dyDescent="0.25">
      <c r="A32" s="96">
        <v>2405</v>
      </c>
      <c r="B32" s="99" t="s">
        <v>489</v>
      </c>
      <c r="C32" s="101">
        <v>31.2</v>
      </c>
    </row>
    <row r="33" spans="1:3" x14ac:dyDescent="0.25">
      <c r="A33" s="96">
        <v>2406</v>
      </c>
      <c r="B33" s="99" t="s">
        <v>490</v>
      </c>
      <c r="C33" s="101">
        <v>42.5</v>
      </c>
    </row>
    <row r="34" spans="1:3" x14ac:dyDescent="0.25">
      <c r="A34" s="96">
        <v>2407</v>
      </c>
      <c r="B34" s="99" t="s">
        <v>491</v>
      </c>
      <c r="C34" s="101">
        <v>28.7</v>
      </c>
    </row>
    <row r="35" spans="1:3" x14ac:dyDescent="0.25">
      <c r="A35" s="96">
        <v>2408</v>
      </c>
      <c r="B35" s="14" t="s">
        <v>492</v>
      </c>
      <c r="C35" s="11">
        <v>8.1999999999999993</v>
      </c>
    </row>
    <row r="36" spans="1:3" x14ac:dyDescent="0.25">
      <c r="A36" s="96">
        <v>2409</v>
      </c>
      <c r="B36" s="99" t="s">
        <v>1253</v>
      </c>
      <c r="C36" s="101">
        <v>18.5</v>
      </c>
    </row>
    <row r="37" spans="1:3" x14ac:dyDescent="0.25">
      <c r="A37" s="96">
        <v>2410</v>
      </c>
      <c r="B37" s="99" t="s">
        <v>493</v>
      </c>
      <c r="C37" s="101">
        <v>15.9</v>
      </c>
    </row>
    <row r="38" spans="1:3" x14ac:dyDescent="0.25">
      <c r="A38" s="96">
        <v>2411</v>
      </c>
      <c r="B38" s="99" t="s">
        <v>494</v>
      </c>
      <c r="C38" s="101">
        <v>26.8</v>
      </c>
    </row>
    <row r="39" spans="1:3" x14ac:dyDescent="0.25">
      <c r="A39" s="96">
        <v>2412</v>
      </c>
      <c r="B39" s="99" t="s">
        <v>495</v>
      </c>
      <c r="C39" s="101">
        <v>18.2</v>
      </c>
    </row>
    <row r="40" spans="1:3" x14ac:dyDescent="0.25">
      <c r="A40" s="96">
        <v>2413</v>
      </c>
      <c r="B40" s="99" t="s">
        <v>496</v>
      </c>
      <c r="C40" s="101">
        <v>7.6</v>
      </c>
    </row>
    <row r="41" spans="1:3" x14ac:dyDescent="0.25">
      <c r="A41" s="96">
        <v>2414</v>
      </c>
      <c r="B41" s="99" t="s">
        <v>497</v>
      </c>
      <c r="C41" s="101">
        <v>7.2</v>
      </c>
    </row>
    <row r="42" spans="1:3" x14ac:dyDescent="0.25">
      <c r="A42" s="96">
        <v>2415</v>
      </c>
      <c r="B42" s="99" t="s">
        <v>498</v>
      </c>
      <c r="C42" s="101">
        <v>43.3</v>
      </c>
    </row>
    <row r="43" spans="1:3" x14ac:dyDescent="0.25">
      <c r="A43" s="96">
        <v>2416</v>
      </c>
      <c r="B43" s="99" t="s">
        <v>499</v>
      </c>
      <c r="C43" s="101">
        <v>33.799999999999997</v>
      </c>
    </row>
    <row r="44" spans="1:3" x14ac:dyDescent="0.25">
      <c r="A44" s="12">
        <v>2417</v>
      </c>
      <c r="B44" s="99" t="s">
        <v>500</v>
      </c>
      <c r="C44" s="101">
        <f>25.2+5.6</f>
        <v>30.799999999999997</v>
      </c>
    </row>
    <row r="45" spans="1:3" x14ac:dyDescent="0.25">
      <c r="A45" s="96">
        <v>2418</v>
      </c>
      <c r="B45" s="99" t="s">
        <v>501</v>
      </c>
      <c r="C45" s="101">
        <v>23.6</v>
      </c>
    </row>
    <row r="46" spans="1:3" x14ac:dyDescent="0.25">
      <c r="A46" s="96">
        <v>2419</v>
      </c>
      <c r="B46" s="99" t="s">
        <v>502</v>
      </c>
      <c r="C46" s="101">
        <v>22.6</v>
      </c>
    </row>
    <row r="47" spans="1:3" x14ac:dyDescent="0.25">
      <c r="A47" s="96">
        <v>2420</v>
      </c>
      <c r="B47" s="99" t="s">
        <v>503</v>
      </c>
      <c r="C47" s="101">
        <v>10.8</v>
      </c>
    </row>
    <row r="48" spans="1:3" x14ac:dyDescent="0.25">
      <c r="A48" s="12">
        <v>2421</v>
      </c>
      <c r="B48" s="99" t="s">
        <v>504</v>
      </c>
      <c r="C48" s="101">
        <v>13.9</v>
      </c>
    </row>
    <row r="49" spans="1:3" x14ac:dyDescent="0.25">
      <c r="A49" s="96">
        <v>2423</v>
      </c>
      <c r="B49" s="99" t="s">
        <v>506</v>
      </c>
      <c r="C49" s="101">
        <v>41.9</v>
      </c>
    </row>
    <row r="50" spans="1:3" x14ac:dyDescent="0.25">
      <c r="A50" s="96">
        <v>2424</v>
      </c>
      <c r="B50" s="99" t="s">
        <v>507</v>
      </c>
      <c r="C50" s="101">
        <v>73.8</v>
      </c>
    </row>
    <row r="51" spans="1:3" x14ac:dyDescent="0.25">
      <c r="A51" s="96">
        <v>2425</v>
      </c>
      <c r="B51" s="99" t="s">
        <v>508</v>
      </c>
      <c r="C51" s="101">
        <v>18.2</v>
      </c>
    </row>
    <row r="52" spans="1:3" x14ac:dyDescent="0.25">
      <c r="A52" s="96">
        <v>2426</v>
      </c>
      <c r="B52" s="99" t="s">
        <v>1210</v>
      </c>
      <c r="C52" s="101">
        <v>45.7</v>
      </c>
    </row>
    <row r="53" spans="1:3" x14ac:dyDescent="0.25">
      <c r="A53" s="96">
        <v>2427</v>
      </c>
      <c r="B53" s="99" t="s">
        <v>509</v>
      </c>
      <c r="C53" s="101">
        <v>20.7</v>
      </c>
    </row>
    <row r="54" spans="1:3" x14ac:dyDescent="0.25">
      <c r="A54" s="96">
        <v>2428</v>
      </c>
      <c r="B54" s="99" t="s">
        <v>510</v>
      </c>
      <c r="C54" s="101">
        <v>17</v>
      </c>
    </row>
    <row r="55" spans="1:3" x14ac:dyDescent="0.25">
      <c r="A55" s="96">
        <v>2429</v>
      </c>
      <c r="B55" s="99" t="s">
        <v>511</v>
      </c>
      <c r="C55" s="101">
        <v>8.3000000000000007</v>
      </c>
    </row>
    <row r="56" spans="1:3" x14ac:dyDescent="0.25">
      <c r="A56" s="96">
        <v>2430</v>
      </c>
      <c r="B56" s="99" t="s">
        <v>512</v>
      </c>
      <c r="C56" s="101">
        <v>3.7</v>
      </c>
    </row>
    <row r="57" spans="1:3" x14ac:dyDescent="0.25">
      <c r="A57" s="12">
        <v>2431</v>
      </c>
      <c r="B57" s="99" t="s">
        <v>513</v>
      </c>
      <c r="C57" s="101">
        <v>28.1</v>
      </c>
    </row>
    <row r="58" spans="1:3" x14ac:dyDescent="0.25">
      <c r="A58" s="96">
        <v>2432</v>
      </c>
      <c r="B58" s="99" t="s">
        <v>514</v>
      </c>
      <c r="C58" s="101">
        <v>15.4</v>
      </c>
    </row>
    <row r="59" spans="1:3" x14ac:dyDescent="0.25">
      <c r="A59" s="96">
        <v>2433</v>
      </c>
      <c r="B59" s="99" t="s">
        <v>1292</v>
      </c>
      <c r="C59" s="101">
        <v>25.2</v>
      </c>
    </row>
    <row r="60" spans="1:3" x14ac:dyDescent="0.25">
      <c r="A60" s="97">
        <v>2434</v>
      </c>
      <c r="B60" s="98" t="s">
        <v>515</v>
      </c>
      <c r="C60" s="100">
        <v>28</v>
      </c>
    </row>
    <row r="61" spans="1:3" x14ac:dyDescent="0.25">
      <c r="A61" s="96">
        <v>2435</v>
      </c>
      <c r="B61" s="99" t="s">
        <v>516</v>
      </c>
      <c r="C61" s="101">
        <v>13.7</v>
      </c>
    </row>
    <row r="62" spans="1:3" x14ac:dyDescent="0.25">
      <c r="A62" s="96">
        <v>2436</v>
      </c>
      <c r="B62" s="99" t="s">
        <v>517</v>
      </c>
      <c r="C62" s="101">
        <v>17.2</v>
      </c>
    </row>
    <row r="63" spans="1:3" x14ac:dyDescent="0.25">
      <c r="A63" s="96">
        <v>2437</v>
      </c>
      <c r="B63" s="99" t="s">
        <v>518</v>
      </c>
      <c r="C63" s="101">
        <v>1.9</v>
      </c>
    </row>
    <row r="64" spans="1:3" x14ac:dyDescent="0.25">
      <c r="A64" s="96">
        <v>2438</v>
      </c>
      <c r="B64" s="99" t="s">
        <v>519</v>
      </c>
      <c r="C64" s="101">
        <v>8.6</v>
      </c>
    </row>
    <row r="65" spans="1:3" x14ac:dyDescent="0.25">
      <c r="A65" s="96">
        <v>2439</v>
      </c>
      <c r="B65" s="99" t="s">
        <v>520</v>
      </c>
      <c r="C65" s="101">
        <v>10.8</v>
      </c>
    </row>
    <row r="66" spans="1:3" x14ac:dyDescent="0.25">
      <c r="A66" s="96">
        <v>2440</v>
      </c>
      <c r="B66" s="99" t="s">
        <v>521</v>
      </c>
      <c r="C66" s="101">
        <v>31</v>
      </c>
    </row>
    <row r="67" spans="1:3" x14ac:dyDescent="0.25">
      <c r="A67" s="96">
        <v>2441</v>
      </c>
      <c r="B67" s="99" t="s">
        <v>522</v>
      </c>
      <c r="C67" s="101">
        <v>17.3</v>
      </c>
    </row>
    <row r="68" spans="1:3" x14ac:dyDescent="0.25">
      <c r="A68" s="96">
        <v>2442</v>
      </c>
      <c r="B68" s="99" t="s">
        <v>1293</v>
      </c>
      <c r="C68" s="101">
        <v>11.2</v>
      </c>
    </row>
    <row r="69" spans="1:3" x14ac:dyDescent="0.25">
      <c r="A69" s="96">
        <v>2443</v>
      </c>
      <c r="B69" s="99" t="s">
        <v>1211</v>
      </c>
      <c r="C69" s="101">
        <v>22.2</v>
      </c>
    </row>
    <row r="70" spans="1:3" x14ac:dyDescent="0.25">
      <c r="A70" s="96">
        <v>2444</v>
      </c>
      <c r="B70" s="99" t="s">
        <v>523</v>
      </c>
      <c r="C70" s="101">
        <v>21.7</v>
      </c>
    </row>
    <row r="71" spans="1:3" x14ac:dyDescent="0.25">
      <c r="A71" s="96">
        <v>2445</v>
      </c>
      <c r="B71" s="99" t="s">
        <v>1286</v>
      </c>
      <c r="C71" s="101">
        <v>7.7</v>
      </c>
    </row>
    <row r="72" spans="1:3" x14ac:dyDescent="0.25">
      <c r="A72" s="96">
        <v>2446</v>
      </c>
      <c r="B72" s="99" t="s">
        <v>1287</v>
      </c>
      <c r="C72" s="101">
        <v>9.1999999999999993</v>
      </c>
    </row>
    <row r="73" spans="1:3" x14ac:dyDescent="0.25">
      <c r="A73" s="96">
        <v>2447</v>
      </c>
      <c r="B73" s="99" t="s">
        <v>1288</v>
      </c>
      <c r="C73" s="101">
        <v>6.9</v>
      </c>
    </row>
    <row r="74" spans="1:3" x14ac:dyDescent="0.25">
      <c r="A74" s="96">
        <v>2448</v>
      </c>
      <c r="B74" s="99" t="s">
        <v>1289</v>
      </c>
      <c r="C74" s="101">
        <v>8.1</v>
      </c>
    </row>
    <row r="75" spans="1:3" x14ac:dyDescent="0.25">
      <c r="A75" s="96">
        <v>2449</v>
      </c>
      <c r="B75" s="99" t="s">
        <v>1290</v>
      </c>
      <c r="C75" s="101">
        <v>3.5</v>
      </c>
    </row>
    <row r="76" spans="1:3" x14ac:dyDescent="0.25">
      <c r="A76" s="96">
        <v>2450</v>
      </c>
      <c r="B76" s="99" t="s">
        <v>1291</v>
      </c>
      <c r="C76" s="101">
        <v>10.8</v>
      </c>
    </row>
    <row r="77" spans="1:3" x14ac:dyDescent="0.25">
      <c r="A77" s="96"/>
      <c r="B77" s="99"/>
      <c r="C77" s="101"/>
    </row>
    <row r="78" spans="1:3" x14ac:dyDescent="0.25">
      <c r="A78" s="12">
        <v>2580</v>
      </c>
      <c r="B78" s="99" t="s">
        <v>524</v>
      </c>
      <c r="C78" s="101">
        <v>14</v>
      </c>
    </row>
    <row r="79" spans="1:3" x14ac:dyDescent="0.25">
      <c r="A79" s="12">
        <v>2591</v>
      </c>
      <c r="B79" s="99" t="s">
        <v>525</v>
      </c>
      <c r="C79" s="101">
        <v>15.8</v>
      </c>
    </row>
    <row r="80" spans="1:3" x14ac:dyDescent="0.25">
      <c r="A80" s="12">
        <v>2873</v>
      </c>
      <c r="B80" s="99" t="s">
        <v>526</v>
      </c>
      <c r="C80" s="101">
        <v>11</v>
      </c>
    </row>
    <row r="81" spans="1:3" ht="15.75" thickBot="1" x14ac:dyDescent="0.3">
      <c r="B81" s="76" t="s">
        <v>40</v>
      </c>
      <c r="C81" s="92">
        <f>SUM(C27:C80)</f>
        <v>1016.8000000000003</v>
      </c>
    </row>
    <row r="82" spans="1:3" ht="15.75" thickBot="1" x14ac:dyDescent="0.3"/>
    <row r="83" spans="1:3" ht="15.75" thickBot="1" x14ac:dyDescent="0.3">
      <c r="A83" s="368" t="s">
        <v>237</v>
      </c>
      <c r="B83" s="369"/>
      <c r="C83" s="370"/>
    </row>
    <row r="84" spans="1:3" ht="30.75" customHeight="1" thickBot="1" x14ac:dyDescent="0.3">
      <c r="A84" s="9" t="s">
        <v>0</v>
      </c>
      <c r="B84" s="10" t="s">
        <v>1</v>
      </c>
      <c r="C84" s="10" t="s">
        <v>2</v>
      </c>
    </row>
    <row r="85" spans="1:3" x14ac:dyDescent="0.25">
      <c r="A85" s="44" t="s">
        <v>527</v>
      </c>
      <c r="B85" s="45" t="s">
        <v>528</v>
      </c>
      <c r="C85" s="46">
        <v>67.8</v>
      </c>
    </row>
    <row r="86" spans="1:3" ht="15.75" thickBot="1" x14ac:dyDescent="0.3">
      <c r="A86" s="56" t="s">
        <v>529</v>
      </c>
      <c r="B86" s="54" t="s">
        <v>530</v>
      </c>
      <c r="C86" s="55">
        <v>7.9</v>
      </c>
    </row>
    <row r="87" spans="1:3" ht="15.75" thickBot="1" x14ac:dyDescent="0.3">
      <c r="B87" s="76" t="s">
        <v>40</v>
      </c>
      <c r="C87" s="77">
        <f>SUM(C85:C86)</f>
        <v>75.7</v>
      </c>
    </row>
    <row r="88" spans="1:3" ht="15.75" thickBot="1" x14ac:dyDescent="0.3"/>
    <row r="89" spans="1:3" ht="15.75" thickBot="1" x14ac:dyDescent="0.3">
      <c r="A89" s="356" t="s">
        <v>236</v>
      </c>
      <c r="B89" s="357"/>
      <c r="C89" s="358"/>
    </row>
    <row r="90" spans="1:3" ht="30" customHeight="1" thickBot="1" x14ac:dyDescent="0.3">
      <c r="A90" s="5" t="s">
        <v>0</v>
      </c>
      <c r="B90" s="5" t="s">
        <v>1</v>
      </c>
      <c r="C90" s="5" t="s">
        <v>2</v>
      </c>
    </row>
    <row r="91" spans="1:3" x14ac:dyDescent="0.25">
      <c r="A91" s="102">
        <v>5311</v>
      </c>
      <c r="B91" s="153" t="s">
        <v>297</v>
      </c>
      <c r="C91" s="225">
        <v>3.1</v>
      </c>
    </row>
    <row r="92" spans="1:3" x14ac:dyDescent="0.25">
      <c r="A92" s="29">
        <v>5401</v>
      </c>
      <c r="B92" s="31" t="s">
        <v>531</v>
      </c>
      <c r="C92" s="105">
        <v>6.9</v>
      </c>
    </row>
    <row r="93" spans="1:3" x14ac:dyDescent="0.25">
      <c r="A93" s="29">
        <v>5402</v>
      </c>
      <c r="B93" s="32" t="s">
        <v>532</v>
      </c>
      <c r="C93" s="105">
        <v>8.9</v>
      </c>
    </row>
    <row r="94" spans="1:3" x14ac:dyDescent="0.25">
      <c r="A94" s="29">
        <v>5403</v>
      </c>
      <c r="B94" s="32" t="s">
        <v>533</v>
      </c>
      <c r="C94" s="105">
        <v>15.2</v>
      </c>
    </row>
    <row r="95" spans="1:3" x14ac:dyDescent="0.25">
      <c r="A95" s="29">
        <v>5404</v>
      </c>
      <c r="B95" s="32" t="s">
        <v>534</v>
      </c>
      <c r="C95" s="105">
        <v>16.8</v>
      </c>
    </row>
    <row r="96" spans="1:3" x14ac:dyDescent="0.25">
      <c r="A96" s="29">
        <v>5405</v>
      </c>
      <c r="B96" s="32" t="s">
        <v>535</v>
      </c>
      <c r="C96" s="105">
        <v>14.5</v>
      </c>
    </row>
    <row r="97" spans="1:3" x14ac:dyDescent="0.25">
      <c r="A97" s="29">
        <v>5406</v>
      </c>
      <c r="B97" s="31" t="s">
        <v>536</v>
      </c>
      <c r="C97" s="105">
        <v>8.6999999999999993</v>
      </c>
    </row>
    <row r="98" spans="1:3" x14ac:dyDescent="0.25">
      <c r="A98" s="29">
        <v>5407</v>
      </c>
      <c r="B98" s="31" t="s">
        <v>537</v>
      </c>
      <c r="C98" s="105">
        <v>9</v>
      </c>
    </row>
    <row r="99" spans="1:3" x14ac:dyDescent="0.25">
      <c r="A99" s="29">
        <v>5408</v>
      </c>
      <c r="B99" s="32" t="s">
        <v>538</v>
      </c>
      <c r="C99" s="165">
        <v>16</v>
      </c>
    </row>
    <row r="100" spans="1:3" x14ac:dyDescent="0.25">
      <c r="A100" s="18">
        <v>5409</v>
      </c>
      <c r="B100" s="32" t="s">
        <v>539</v>
      </c>
      <c r="C100" s="226">
        <v>7</v>
      </c>
    </row>
    <row r="101" spans="1:3" x14ac:dyDescent="0.25">
      <c r="A101" s="29">
        <v>5410</v>
      </c>
      <c r="B101" s="32" t="s">
        <v>540</v>
      </c>
      <c r="C101" s="105">
        <v>13.7</v>
      </c>
    </row>
    <row r="102" spans="1:3" x14ac:dyDescent="0.25">
      <c r="A102" s="29">
        <v>5411</v>
      </c>
      <c r="B102" s="32" t="s">
        <v>541</v>
      </c>
      <c r="C102" s="105">
        <v>12.4</v>
      </c>
    </row>
    <row r="103" spans="1:3" x14ac:dyDescent="0.25">
      <c r="A103" s="29">
        <v>5412</v>
      </c>
      <c r="B103" s="32" t="s">
        <v>542</v>
      </c>
      <c r="C103" s="162">
        <v>6.9</v>
      </c>
    </row>
    <row r="104" spans="1:3" x14ac:dyDescent="0.25">
      <c r="A104" s="29">
        <v>5413</v>
      </c>
      <c r="B104" s="32" t="s">
        <v>543</v>
      </c>
      <c r="C104" s="162">
        <v>6.1</v>
      </c>
    </row>
    <row r="105" spans="1:3" x14ac:dyDescent="0.25">
      <c r="A105" s="29">
        <v>5414</v>
      </c>
      <c r="B105" s="32" t="s">
        <v>544</v>
      </c>
      <c r="C105" s="162">
        <v>8.6</v>
      </c>
    </row>
    <row r="106" spans="1:3" x14ac:dyDescent="0.25">
      <c r="A106" s="29">
        <v>5415</v>
      </c>
      <c r="B106" s="32" t="s">
        <v>545</v>
      </c>
      <c r="C106" s="162">
        <v>4.0999999999999996</v>
      </c>
    </row>
    <row r="107" spans="1:3" x14ac:dyDescent="0.25">
      <c r="A107" s="29">
        <v>5416</v>
      </c>
      <c r="B107" s="32" t="s">
        <v>546</v>
      </c>
      <c r="C107" s="162">
        <v>10.5</v>
      </c>
    </row>
    <row r="108" spans="1:3" x14ac:dyDescent="0.25">
      <c r="A108" s="29">
        <v>5417</v>
      </c>
      <c r="B108" s="32" t="s">
        <v>547</v>
      </c>
      <c r="C108" s="162">
        <v>15.7</v>
      </c>
    </row>
    <row r="109" spans="1:3" x14ac:dyDescent="0.25">
      <c r="A109" s="29">
        <v>5418</v>
      </c>
      <c r="B109" s="32" t="s">
        <v>548</v>
      </c>
      <c r="C109" s="162">
        <v>9</v>
      </c>
    </row>
    <row r="110" spans="1:3" x14ac:dyDescent="0.25">
      <c r="A110" s="29">
        <v>5419</v>
      </c>
      <c r="B110" s="32" t="s">
        <v>549</v>
      </c>
      <c r="C110" s="162">
        <v>6.5</v>
      </c>
    </row>
    <row r="111" spans="1:3" x14ac:dyDescent="0.25">
      <c r="A111" s="29">
        <v>5420</v>
      </c>
      <c r="B111" s="32" t="s">
        <v>550</v>
      </c>
      <c r="C111" s="162">
        <v>5.3</v>
      </c>
    </row>
    <row r="112" spans="1:3" x14ac:dyDescent="0.25">
      <c r="A112" s="29">
        <v>5421</v>
      </c>
      <c r="B112" s="32" t="s">
        <v>551</v>
      </c>
      <c r="C112" s="162">
        <v>30.5</v>
      </c>
    </row>
    <row r="113" spans="1:3" x14ac:dyDescent="0.25">
      <c r="A113" s="29">
        <v>5422</v>
      </c>
      <c r="B113" s="32" t="s">
        <v>552</v>
      </c>
      <c r="C113" s="162">
        <v>17.3</v>
      </c>
    </row>
    <row r="114" spans="1:3" x14ac:dyDescent="0.25">
      <c r="A114" s="29">
        <v>5423</v>
      </c>
      <c r="B114" s="32" t="s">
        <v>553</v>
      </c>
      <c r="C114" s="162">
        <v>16.399999999999999</v>
      </c>
    </row>
    <row r="115" spans="1:3" x14ac:dyDescent="0.25">
      <c r="A115" s="29">
        <v>5424</v>
      </c>
      <c r="B115" s="32" t="s">
        <v>554</v>
      </c>
      <c r="C115" s="162">
        <v>30.3</v>
      </c>
    </row>
    <row r="116" spans="1:3" x14ac:dyDescent="0.25">
      <c r="A116" s="30">
        <v>5425</v>
      </c>
      <c r="B116" s="31" t="s">
        <v>555</v>
      </c>
      <c r="C116" s="227" t="s">
        <v>1171</v>
      </c>
    </row>
    <row r="117" spans="1:3" x14ac:dyDescent="0.25">
      <c r="A117" s="30">
        <v>5426</v>
      </c>
      <c r="B117" s="31" t="s">
        <v>1319</v>
      </c>
      <c r="C117" s="227">
        <v>5</v>
      </c>
    </row>
    <row r="118" spans="1:3" x14ac:dyDescent="0.25">
      <c r="A118" s="29">
        <v>5427</v>
      </c>
      <c r="B118" s="32" t="s">
        <v>556</v>
      </c>
      <c r="C118" s="162">
        <v>10.199999999999999</v>
      </c>
    </row>
    <row r="119" spans="1:3" x14ac:dyDescent="0.25">
      <c r="A119" s="29">
        <v>5428</v>
      </c>
      <c r="B119" s="32" t="s">
        <v>557</v>
      </c>
      <c r="C119" s="162">
        <v>8</v>
      </c>
    </row>
    <row r="120" spans="1:3" x14ac:dyDescent="0.25">
      <c r="A120" s="29">
        <v>5429</v>
      </c>
      <c r="B120" s="32" t="s">
        <v>558</v>
      </c>
      <c r="C120" s="162">
        <v>11</v>
      </c>
    </row>
    <row r="121" spans="1:3" x14ac:dyDescent="0.25">
      <c r="A121" s="29">
        <v>5430</v>
      </c>
      <c r="B121" s="32" t="s">
        <v>559</v>
      </c>
      <c r="C121" s="162">
        <v>19.2</v>
      </c>
    </row>
    <row r="122" spans="1:3" x14ac:dyDescent="0.25">
      <c r="A122" s="29">
        <v>5431</v>
      </c>
      <c r="B122" s="32" t="s">
        <v>560</v>
      </c>
      <c r="C122" s="162">
        <v>30.7</v>
      </c>
    </row>
    <row r="123" spans="1:3" x14ac:dyDescent="0.25">
      <c r="A123" s="29">
        <v>5432</v>
      </c>
      <c r="B123" s="32" t="s">
        <v>505</v>
      </c>
      <c r="C123" s="162">
        <v>4.5999999999999996</v>
      </c>
    </row>
    <row r="124" spans="1:3" x14ac:dyDescent="0.25">
      <c r="A124" s="29">
        <v>5433</v>
      </c>
      <c r="B124" s="32" t="s">
        <v>561</v>
      </c>
      <c r="C124" s="162">
        <v>7</v>
      </c>
    </row>
    <row r="125" spans="1:3" x14ac:dyDescent="0.25">
      <c r="A125" s="29">
        <v>5434</v>
      </c>
      <c r="B125" s="32" t="s">
        <v>562</v>
      </c>
      <c r="C125" s="162">
        <v>18</v>
      </c>
    </row>
    <row r="126" spans="1:3" x14ac:dyDescent="0.25">
      <c r="A126" s="103">
        <v>5435</v>
      </c>
      <c r="B126" s="23" t="s">
        <v>563</v>
      </c>
      <c r="C126" s="162">
        <v>12.6</v>
      </c>
    </row>
    <row r="127" spans="1:3" x14ac:dyDescent="0.25">
      <c r="A127" s="103">
        <v>5436</v>
      </c>
      <c r="B127" s="23" t="s">
        <v>564</v>
      </c>
      <c r="C127" s="162">
        <v>18.2</v>
      </c>
    </row>
    <row r="128" spans="1:3" x14ac:dyDescent="0.25">
      <c r="A128" s="103">
        <v>5437</v>
      </c>
      <c r="B128" s="23" t="s">
        <v>565</v>
      </c>
      <c r="C128" s="162">
        <v>8.3000000000000007</v>
      </c>
    </row>
    <row r="129" spans="1:3" x14ac:dyDescent="0.25">
      <c r="A129" s="29">
        <v>5438</v>
      </c>
      <c r="B129" s="32" t="s">
        <v>566</v>
      </c>
      <c r="C129" s="162">
        <v>8.8000000000000007</v>
      </c>
    </row>
    <row r="130" spans="1:3" x14ac:dyDescent="0.25">
      <c r="A130" s="103">
        <v>5439</v>
      </c>
      <c r="B130" s="154" t="s">
        <v>567</v>
      </c>
      <c r="C130" s="162">
        <v>7</v>
      </c>
    </row>
    <row r="131" spans="1:3" x14ac:dyDescent="0.25">
      <c r="A131" s="103">
        <v>5441</v>
      </c>
      <c r="B131" s="154" t="s">
        <v>568</v>
      </c>
      <c r="C131" s="162">
        <v>9.1</v>
      </c>
    </row>
    <row r="132" spans="1:3" x14ac:dyDescent="0.25">
      <c r="A132" s="103">
        <v>5442</v>
      </c>
      <c r="B132" s="154" t="s">
        <v>569</v>
      </c>
      <c r="C132" s="162">
        <v>4.8</v>
      </c>
    </row>
    <row r="133" spans="1:3" x14ac:dyDescent="0.25">
      <c r="A133" s="29">
        <v>5443</v>
      </c>
      <c r="B133" s="32" t="s">
        <v>570</v>
      </c>
      <c r="C133" s="162">
        <v>14.1</v>
      </c>
    </row>
    <row r="134" spans="1:3" x14ac:dyDescent="0.25">
      <c r="A134" s="29">
        <v>5444</v>
      </c>
      <c r="B134" s="31" t="s">
        <v>571</v>
      </c>
      <c r="C134" s="162">
        <v>4.2</v>
      </c>
    </row>
    <row r="135" spans="1:3" x14ac:dyDescent="0.25">
      <c r="A135" s="30">
        <v>5445</v>
      </c>
      <c r="B135" s="31" t="s">
        <v>572</v>
      </c>
      <c r="C135" s="162">
        <v>3.2</v>
      </c>
    </row>
    <row r="136" spans="1:3" x14ac:dyDescent="0.25">
      <c r="A136" s="18">
        <v>5447</v>
      </c>
      <c r="B136" s="8" t="s">
        <v>573</v>
      </c>
      <c r="C136" s="162">
        <v>2.2000000000000002</v>
      </c>
    </row>
    <row r="137" spans="1:3" x14ac:dyDescent="0.25">
      <c r="A137" s="29">
        <v>5448</v>
      </c>
      <c r="B137" s="32" t="s">
        <v>1320</v>
      </c>
      <c r="C137" s="162">
        <v>8.5</v>
      </c>
    </row>
    <row r="138" spans="1:3" x14ac:dyDescent="0.25">
      <c r="A138" s="103">
        <v>5449</v>
      </c>
      <c r="B138" s="154" t="s">
        <v>574</v>
      </c>
      <c r="C138" s="162">
        <v>5.8</v>
      </c>
    </row>
    <row r="139" spans="1:3" x14ac:dyDescent="0.25">
      <c r="A139" s="29">
        <v>5450</v>
      </c>
      <c r="B139" s="32" t="s">
        <v>575</v>
      </c>
      <c r="C139" s="162">
        <v>3</v>
      </c>
    </row>
    <row r="140" spans="1:3" x14ac:dyDescent="0.25">
      <c r="A140" s="29">
        <v>5451</v>
      </c>
      <c r="B140" s="32" t="s">
        <v>1321</v>
      </c>
      <c r="C140" s="162">
        <v>5.8</v>
      </c>
    </row>
    <row r="141" spans="1:3" x14ac:dyDescent="0.25">
      <c r="A141" s="29">
        <v>5453</v>
      </c>
      <c r="B141" s="8" t="s">
        <v>576</v>
      </c>
      <c r="C141" s="162">
        <v>11.8</v>
      </c>
    </row>
    <row r="142" spans="1:3" x14ac:dyDescent="0.25">
      <c r="A142" s="17">
        <v>5454</v>
      </c>
      <c r="B142" s="155" t="s">
        <v>577</v>
      </c>
      <c r="C142" s="162">
        <v>16.600000000000001</v>
      </c>
    </row>
    <row r="143" spans="1:3" x14ac:dyDescent="0.25">
      <c r="A143" s="17">
        <v>5455</v>
      </c>
      <c r="B143" s="155" t="s">
        <v>578</v>
      </c>
      <c r="C143" s="162">
        <v>4.2</v>
      </c>
    </row>
    <row r="144" spans="1:3" x14ac:dyDescent="0.25">
      <c r="A144" s="16">
        <v>5456</v>
      </c>
      <c r="B144" s="104" t="s">
        <v>579</v>
      </c>
      <c r="C144" s="27">
        <v>6.8</v>
      </c>
    </row>
    <row r="145" spans="1:3" x14ac:dyDescent="0.25">
      <c r="A145" s="18">
        <v>5457</v>
      </c>
      <c r="B145" s="155" t="s">
        <v>580</v>
      </c>
      <c r="C145" s="162">
        <v>10.7</v>
      </c>
    </row>
    <row r="146" spans="1:3" x14ac:dyDescent="0.25">
      <c r="A146" s="17">
        <v>5458</v>
      </c>
      <c r="B146" s="32" t="s">
        <v>581</v>
      </c>
      <c r="C146" s="162">
        <v>2.5</v>
      </c>
    </row>
    <row r="147" spans="1:3" x14ac:dyDescent="0.25">
      <c r="A147" s="17">
        <v>5459</v>
      </c>
      <c r="B147" s="32" t="s">
        <v>582</v>
      </c>
      <c r="C147" s="162">
        <v>7.8</v>
      </c>
    </row>
    <row r="148" spans="1:3" x14ac:dyDescent="0.25">
      <c r="A148" s="17">
        <v>5462</v>
      </c>
      <c r="B148" s="32" t="s">
        <v>583</v>
      </c>
      <c r="C148" s="105">
        <v>11.6</v>
      </c>
    </row>
    <row r="149" spans="1:3" x14ac:dyDescent="0.25">
      <c r="A149" s="17">
        <v>5463</v>
      </c>
      <c r="B149" s="32" t="s">
        <v>584</v>
      </c>
      <c r="C149" s="105">
        <v>4.0999999999999996</v>
      </c>
    </row>
    <row r="150" spans="1:3" x14ac:dyDescent="0.25">
      <c r="A150" s="17">
        <v>5464</v>
      </c>
      <c r="B150" s="31" t="s">
        <v>585</v>
      </c>
      <c r="C150" s="105">
        <v>3.7</v>
      </c>
    </row>
    <row r="151" spans="1:3" x14ac:dyDescent="0.25">
      <c r="A151" s="17">
        <v>5465</v>
      </c>
      <c r="B151" s="31" t="s">
        <v>586</v>
      </c>
      <c r="C151" s="105">
        <v>10.7</v>
      </c>
    </row>
    <row r="152" spans="1:3" x14ac:dyDescent="0.25">
      <c r="A152" s="17">
        <v>5466</v>
      </c>
      <c r="B152" s="31" t="s">
        <v>587</v>
      </c>
      <c r="C152" s="105">
        <v>11.8</v>
      </c>
    </row>
    <row r="153" spans="1:3" x14ac:dyDescent="0.25">
      <c r="A153" s="16">
        <v>5467</v>
      </c>
      <c r="B153" s="3" t="s">
        <v>588</v>
      </c>
      <c r="C153" s="228">
        <v>6.9</v>
      </c>
    </row>
    <row r="154" spans="1:3" x14ac:dyDescent="0.25">
      <c r="A154" s="29">
        <v>5468</v>
      </c>
      <c r="B154" s="20" t="s">
        <v>1322</v>
      </c>
      <c r="C154" s="25">
        <v>4.5999999999999996</v>
      </c>
    </row>
    <row r="155" spans="1:3" x14ac:dyDescent="0.25">
      <c r="A155" s="29">
        <v>5469</v>
      </c>
      <c r="B155" s="20" t="s">
        <v>1323</v>
      </c>
      <c r="C155" s="25">
        <v>4</v>
      </c>
    </row>
    <row r="156" spans="1:3" x14ac:dyDescent="0.25">
      <c r="A156" s="22">
        <v>5470</v>
      </c>
      <c r="B156" s="154" t="s">
        <v>589</v>
      </c>
      <c r="C156" s="162">
        <v>15.1</v>
      </c>
    </row>
    <row r="157" spans="1:3" x14ac:dyDescent="0.25">
      <c r="A157" s="103">
        <v>5471</v>
      </c>
      <c r="B157" s="23" t="s">
        <v>590</v>
      </c>
      <c r="C157" s="162">
        <v>8.4</v>
      </c>
    </row>
    <row r="158" spans="1:3" x14ac:dyDescent="0.25">
      <c r="A158" s="22">
        <v>5472</v>
      </c>
      <c r="B158" s="156" t="s">
        <v>591</v>
      </c>
      <c r="C158" s="162">
        <v>16.3</v>
      </c>
    </row>
    <row r="159" spans="1:3" x14ac:dyDescent="0.25">
      <c r="A159" s="103">
        <v>5473</v>
      </c>
      <c r="B159" s="23" t="s">
        <v>592</v>
      </c>
      <c r="C159" s="162">
        <v>20</v>
      </c>
    </row>
    <row r="160" spans="1:3" x14ac:dyDescent="0.25">
      <c r="A160" s="103">
        <v>5474</v>
      </c>
      <c r="B160" s="23" t="s">
        <v>593</v>
      </c>
      <c r="C160" s="162">
        <v>8.1</v>
      </c>
    </row>
    <row r="161" spans="1:3" x14ac:dyDescent="0.25">
      <c r="A161" s="103">
        <v>5475</v>
      </c>
      <c r="B161" s="23" t="s">
        <v>594</v>
      </c>
      <c r="C161" s="162">
        <v>10.7</v>
      </c>
    </row>
    <row r="162" spans="1:3" x14ac:dyDescent="0.25">
      <c r="A162" s="103">
        <v>5476</v>
      </c>
      <c r="B162" s="23" t="s">
        <v>595</v>
      </c>
      <c r="C162" s="162">
        <v>11</v>
      </c>
    </row>
    <row r="163" spans="1:3" x14ac:dyDescent="0.25">
      <c r="A163" s="103">
        <v>5477</v>
      </c>
      <c r="B163" s="23" t="s">
        <v>596</v>
      </c>
      <c r="C163" s="162">
        <v>22.2</v>
      </c>
    </row>
    <row r="164" spans="1:3" x14ac:dyDescent="0.25">
      <c r="A164" s="103">
        <v>5478</v>
      </c>
      <c r="B164" s="23" t="s">
        <v>597</v>
      </c>
      <c r="C164" s="162">
        <v>6.1</v>
      </c>
    </row>
    <row r="165" spans="1:3" x14ac:dyDescent="0.25">
      <c r="A165" s="29">
        <v>5485</v>
      </c>
      <c r="B165" s="20" t="s">
        <v>598</v>
      </c>
      <c r="C165" s="229">
        <v>21.1</v>
      </c>
    </row>
    <row r="166" spans="1:3" x14ac:dyDescent="0.25">
      <c r="A166" s="29">
        <v>5486</v>
      </c>
      <c r="B166" s="2" t="s">
        <v>599</v>
      </c>
      <c r="C166" s="229">
        <v>10.4</v>
      </c>
    </row>
    <row r="167" spans="1:3" x14ac:dyDescent="0.25">
      <c r="A167" s="29">
        <v>5487</v>
      </c>
      <c r="B167" s="20" t="s">
        <v>600</v>
      </c>
      <c r="C167" s="230">
        <v>15.2</v>
      </c>
    </row>
    <row r="168" spans="1:3" x14ac:dyDescent="0.25">
      <c r="A168" s="29">
        <v>5488</v>
      </c>
      <c r="B168" s="20" t="s">
        <v>601</v>
      </c>
      <c r="C168" s="230">
        <v>10.199999999999999</v>
      </c>
    </row>
    <row r="169" spans="1:3" x14ac:dyDescent="0.25">
      <c r="A169" s="30" t="s">
        <v>602</v>
      </c>
      <c r="B169" s="3" t="s">
        <v>603</v>
      </c>
      <c r="C169" s="231">
        <v>0.20799999999999999</v>
      </c>
    </row>
    <row r="170" spans="1:3" x14ac:dyDescent="0.25">
      <c r="A170" s="30">
        <v>5491</v>
      </c>
      <c r="B170" s="3" t="s">
        <v>604</v>
      </c>
      <c r="C170" s="230">
        <v>24.7</v>
      </c>
    </row>
    <row r="171" spans="1:3" x14ac:dyDescent="0.25">
      <c r="A171" s="30">
        <v>5494</v>
      </c>
      <c r="B171" s="3" t="s">
        <v>605</v>
      </c>
      <c r="C171" s="232">
        <v>5.3</v>
      </c>
    </row>
    <row r="172" spans="1:3" x14ac:dyDescent="0.25">
      <c r="A172" s="30">
        <v>5495</v>
      </c>
      <c r="B172" s="3" t="s">
        <v>606</v>
      </c>
      <c r="C172" s="232">
        <v>5.0999999999999996</v>
      </c>
    </row>
    <row r="173" spans="1:3" x14ac:dyDescent="0.25">
      <c r="A173" s="30">
        <v>5496</v>
      </c>
      <c r="B173" s="3" t="s">
        <v>607</v>
      </c>
      <c r="C173" s="232">
        <v>18.5</v>
      </c>
    </row>
    <row r="174" spans="1:3" x14ac:dyDescent="0.25">
      <c r="A174" s="30">
        <v>5497</v>
      </c>
      <c r="B174" s="3" t="s">
        <v>608</v>
      </c>
      <c r="C174" s="232">
        <v>4.2</v>
      </c>
    </row>
    <row r="175" spans="1:3" x14ac:dyDescent="0.25">
      <c r="A175" s="30">
        <v>5498</v>
      </c>
      <c r="B175" s="3" t="s">
        <v>1314</v>
      </c>
      <c r="C175" s="232">
        <v>8.8000000000000007</v>
      </c>
    </row>
    <row r="176" spans="1:3" x14ac:dyDescent="0.25">
      <c r="A176" s="30">
        <v>5499</v>
      </c>
      <c r="B176" s="3" t="s">
        <v>1315</v>
      </c>
      <c r="C176" s="232">
        <v>3.5</v>
      </c>
    </row>
    <row r="177" spans="1:3" x14ac:dyDescent="0.25">
      <c r="A177" s="30">
        <v>5500</v>
      </c>
      <c r="B177" s="3" t="s">
        <v>1316</v>
      </c>
      <c r="C177" s="232">
        <v>5.8</v>
      </c>
    </row>
    <row r="178" spans="1:3" x14ac:dyDescent="0.25">
      <c r="A178" s="30">
        <v>5501</v>
      </c>
      <c r="B178" s="3" t="s">
        <v>1317</v>
      </c>
      <c r="C178" s="232">
        <v>4.5</v>
      </c>
    </row>
    <row r="179" spans="1:3" x14ac:dyDescent="0.25">
      <c r="A179" s="30">
        <v>5502</v>
      </c>
      <c r="B179" s="3" t="s">
        <v>1318</v>
      </c>
      <c r="C179" s="232">
        <v>7.2</v>
      </c>
    </row>
    <row r="180" spans="1:3" ht="15.75" thickBot="1" x14ac:dyDescent="0.3">
      <c r="A180" s="19">
        <v>5594</v>
      </c>
      <c r="B180" s="21" t="s">
        <v>609</v>
      </c>
      <c r="C180" s="233">
        <v>6.3</v>
      </c>
    </row>
    <row r="181" spans="1:3" ht="15.75" thickBot="1" x14ac:dyDescent="0.3">
      <c r="B181" s="75" t="s">
        <v>40</v>
      </c>
      <c r="C181" s="84">
        <f>SUM(C91:C180)</f>
        <v>915.40800000000013</v>
      </c>
    </row>
    <row r="182" spans="1:3" ht="15.75" thickBot="1" x14ac:dyDescent="0.3"/>
    <row r="183" spans="1:3" ht="15.75" thickBot="1" x14ac:dyDescent="0.3">
      <c r="A183" s="356" t="s">
        <v>235</v>
      </c>
      <c r="B183" s="357"/>
      <c r="C183" s="358"/>
    </row>
    <row r="184" spans="1:3" ht="30.75" customHeight="1" thickBot="1" x14ac:dyDescent="0.3">
      <c r="A184" s="4" t="s">
        <v>0</v>
      </c>
      <c r="B184" s="5" t="s">
        <v>1</v>
      </c>
      <c r="C184" s="5" t="s">
        <v>2</v>
      </c>
    </row>
    <row r="185" spans="1:3" ht="15.75" thickBot="1" x14ac:dyDescent="0.3">
      <c r="A185" s="85" t="s">
        <v>610</v>
      </c>
      <c r="B185" s="86" t="s">
        <v>611</v>
      </c>
      <c r="C185" s="210">
        <v>11.1</v>
      </c>
    </row>
    <row r="186" spans="1:3" ht="15.75" thickBot="1" x14ac:dyDescent="0.3">
      <c r="B186" s="75" t="s">
        <v>40</v>
      </c>
      <c r="C186" s="84">
        <f>SUM(C185)</f>
        <v>11.1</v>
      </c>
    </row>
    <row r="187" spans="1:3" ht="15.75" thickBot="1" x14ac:dyDescent="0.3"/>
    <row r="188" spans="1:3" ht="15.75" thickBot="1" x14ac:dyDescent="0.3">
      <c r="A188" s="359" t="s">
        <v>234</v>
      </c>
      <c r="B188" s="360"/>
      <c r="C188" s="361"/>
    </row>
    <row r="189" spans="1:3" ht="31.5" customHeight="1" thickBot="1" x14ac:dyDescent="0.3">
      <c r="A189" s="24" t="s">
        <v>0</v>
      </c>
      <c r="B189" s="10" t="s">
        <v>1</v>
      </c>
      <c r="C189" s="5" t="s">
        <v>2</v>
      </c>
    </row>
    <row r="190" spans="1:3" x14ac:dyDescent="0.25">
      <c r="A190" s="28">
        <v>8401</v>
      </c>
      <c r="B190" s="153" t="s">
        <v>612</v>
      </c>
      <c r="C190" s="160">
        <v>9.9</v>
      </c>
    </row>
    <row r="191" spans="1:3" x14ac:dyDescent="0.25">
      <c r="A191" s="103">
        <v>8402</v>
      </c>
      <c r="B191" s="154" t="s">
        <v>613</v>
      </c>
      <c r="C191" s="106">
        <v>8.5</v>
      </c>
    </row>
    <row r="192" spans="1:3" x14ac:dyDescent="0.25">
      <c r="A192" s="103">
        <v>8403</v>
      </c>
      <c r="B192" s="154" t="s">
        <v>614</v>
      </c>
      <c r="C192" s="106">
        <v>4.0999999999999996</v>
      </c>
    </row>
    <row r="193" spans="1:3" x14ac:dyDescent="0.25">
      <c r="A193" s="29">
        <v>8405</v>
      </c>
      <c r="B193" s="32" t="s">
        <v>615</v>
      </c>
      <c r="C193" s="106">
        <v>8.4</v>
      </c>
    </row>
    <row r="194" spans="1:3" x14ac:dyDescent="0.25">
      <c r="A194" s="103">
        <v>8406</v>
      </c>
      <c r="B194" s="154" t="s">
        <v>616</v>
      </c>
      <c r="C194" s="106">
        <v>1.4</v>
      </c>
    </row>
    <row r="195" spans="1:3" x14ac:dyDescent="0.25">
      <c r="A195" s="18">
        <v>8407</v>
      </c>
      <c r="B195" s="32" t="s">
        <v>355</v>
      </c>
      <c r="C195" s="106">
        <v>3.3</v>
      </c>
    </row>
    <row r="196" spans="1:3" x14ac:dyDescent="0.25">
      <c r="A196" s="95">
        <v>8408</v>
      </c>
      <c r="B196" s="31" t="s">
        <v>356</v>
      </c>
      <c r="C196" s="26">
        <v>0.1</v>
      </c>
    </row>
    <row r="197" spans="1:3" x14ac:dyDescent="0.25">
      <c r="A197" s="29">
        <v>8409</v>
      </c>
      <c r="B197" s="32" t="s">
        <v>617</v>
      </c>
      <c r="C197" s="25">
        <v>0.8</v>
      </c>
    </row>
    <row r="198" spans="1:3" x14ac:dyDescent="0.25">
      <c r="A198" s="29">
        <v>8410</v>
      </c>
      <c r="B198" s="32" t="s">
        <v>618</v>
      </c>
      <c r="C198" s="161">
        <v>10.4</v>
      </c>
    </row>
    <row r="199" spans="1:3" x14ac:dyDescent="0.25">
      <c r="A199" s="29">
        <v>8411</v>
      </c>
      <c r="B199" s="8" t="s">
        <v>619</v>
      </c>
      <c r="C199" s="106">
        <v>5</v>
      </c>
    </row>
    <row r="200" spans="1:3" x14ac:dyDescent="0.25">
      <c r="A200" s="29">
        <v>8412</v>
      </c>
      <c r="B200" s="32" t="s">
        <v>620</v>
      </c>
      <c r="C200" s="162">
        <v>7.2</v>
      </c>
    </row>
    <row r="201" spans="1:3" x14ac:dyDescent="0.25">
      <c r="A201" s="29">
        <v>8413</v>
      </c>
      <c r="B201" s="32" t="s">
        <v>621</v>
      </c>
      <c r="C201" s="162">
        <v>6.8</v>
      </c>
    </row>
    <row r="202" spans="1:3" x14ac:dyDescent="0.25">
      <c r="A202" s="29">
        <v>8414</v>
      </c>
      <c r="B202" s="8" t="s">
        <v>622</v>
      </c>
      <c r="C202" s="162">
        <v>13.4</v>
      </c>
    </row>
    <row r="203" spans="1:3" x14ac:dyDescent="0.25">
      <c r="A203" s="29">
        <v>8415</v>
      </c>
      <c r="B203" s="32" t="s">
        <v>623</v>
      </c>
      <c r="C203" s="162">
        <v>7.9</v>
      </c>
    </row>
    <row r="204" spans="1:3" x14ac:dyDescent="0.25">
      <c r="A204" s="29">
        <v>8416</v>
      </c>
      <c r="B204" s="32" t="s">
        <v>624</v>
      </c>
      <c r="C204" s="162">
        <v>5.0999999999999996</v>
      </c>
    </row>
    <row r="205" spans="1:3" x14ac:dyDescent="0.25">
      <c r="A205" s="29">
        <v>8417</v>
      </c>
      <c r="B205" s="32" t="s">
        <v>1212</v>
      </c>
      <c r="C205" s="162">
        <v>5.7</v>
      </c>
    </row>
    <row r="206" spans="1:3" x14ac:dyDescent="0.25">
      <c r="A206" s="29">
        <v>8418</v>
      </c>
      <c r="B206" s="8" t="s">
        <v>625</v>
      </c>
      <c r="C206" s="162">
        <v>9.8000000000000007</v>
      </c>
    </row>
    <row r="207" spans="1:3" x14ac:dyDescent="0.25">
      <c r="A207" s="29">
        <v>8419</v>
      </c>
      <c r="B207" s="32" t="s">
        <v>626</v>
      </c>
      <c r="C207" s="162">
        <v>4.2</v>
      </c>
    </row>
    <row r="208" spans="1:3" x14ac:dyDescent="0.25">
      <c r="A208" s="29">
        <v>8420</v>
      </c>
      <c r="B208" s="8" t="s">
        <v>627</v>
      </c>
      <c r="C208" s="162">
        <v>10.199999999999999</v>
      </c>
    </row>
    <row r="209" spans="1:3" x14ac:dyDescent="0.25">
      <c r="A209" s="29">
        <v>8421</v>
      </c>
      <c r="B209" s="8" t="s">
        <v>1213</v>
      </c>
      <c r="C209" s="163">
        <v>1.8</v>
      </c>
    </row>
    <row r="210" spans="1:3" x14ac:dyDescent="0.25">
      <c r="A210" s="29">
        <v>8422</v>
      </c>
      <c r="B210" s="32" t="s">
        <v>628</v>
      </c>
      <c r="C210" s="163">
        <v>15.1</v>
      </c>
    </row>
    <row r="211" spans="1:3" x14ac:dyDescent="0.25">
      <c r="A211" s="29">
        <v>8423</v>
      </c>
      <c r="B211" s="32" t="s">
        <v>629</v>
      </c>
      <c r="C211" s="162">
        <v>4.7</v>
      </c>
    </row>
    <row r="212" spans="1:3" x14ac:dyDescent="0.25">
      <c r="A212" s="29">
        <v>8424</v>
      </c>
      <c r="B212" s="32" t="s">
        <v>630</v>
      </c>
      <c r="C212" s="162">
        <v>3.4</v>
      </c>
    </row>
    <row r="213" spans="1:3" x14ac:dyDescent="0.25">
      <c r="A213" s="29">
        <v>8425</v>
      </c>
      <c r="B213" s="32" t="s">
        <v>631</v>
      </c>
      <c r="C213" s="162">
        <v>2.9</v>
      </c>
    </row>
    <row r="214" spans="1:3" x14ac:dyDescent="0.25">
      <c r="A214" s="29">
        <v>8426</v>
      </c>
      <c r="B214" s="32" t="s">
        <v>632</v>
      </c>
      <c r="C214" s="162">
        <v>0.3</v>
      </c>
    </row>
    <row r="215" spans="1:3" x14ac:dyDescent="0.25">
      <c r="A215" s="29">
        <v>8427</v>
      </c>
      <c r="B215" s="32" t="s">
        <v>633</v>
      </c>
      <c r="C215" s="162">
        <v>0.4</v>
      </c>
    </row>
    <row r="216" spans="1:3" x14ac:dyDescent="0.25">
      <c r="A216" s="29">
        <v>8428</v>
      </c>
      <c r="B216" s="32" t="s">
        <v>634</v>
      </c>
      <c r="C216" s="162">
        <v>11.8</v>
      </c>
    </row>
    <row r="217" spans="1:3" x14ac:dyDescent="0.25">
      <c r="A217" s="103">
        <v>8429</v>
      </c>
      <c r="B217" s="154" t="s">
        <v>635</v>
      </c>
      <c r="C217" s="162">
        <v>3.4</v>
      </c>
    </row>
    <row r="218" spans="1:3" x14ac:dyDescent="0.25">
      <c r="A218" s="103">
        <v>8430</v>
      </c>
      <c r="B218" s="154" t="s">
        <v>636</v>
      </c>
      <c r="C218" s="162">
        <v>1.8</v>
      </c>
    </row>
    <row r="219" spans="1:3" x14ac:dyDescent="0.25">
      <c r="A219" s="103">
        <v>8431</v>
      </c>
      <c r="B219" s="154" t="s">
        <v>637</v>
      </c>
      <c r="C219" s="162">
        <v>0.7</v>
      </c>
    </row>
    <row r="220" spans="1:3" x14ac:dyDescent="0.25">
      <c r="A220" s="29">
        <v>8432</v>
      </c>
      <c r="B220" s="32" t="s">
        <v>638</v>
      </c>
      <c r="C220" s="162">
        <v>6.8</v>
      </c>
    </row>
    <row r="221" spans="1:3" x14ac:dyDescent="0.25">
      <c r="A221" s="29">
        <v>8433</v>
      </c>
      <c r="B221" s="32" t="s">
        <v>639</v>
      </c>
      <c r="C221" s="162">
        <v>3.8</v>
      </c>
    </row>
    <row r="222" spans="1:3" x14ac:dyDescent="0.25">
      <c r="A222" s="29">
        <v>8435</v>
      </c>
      <c r="B222" s="31" t="s">
        <v>640</v>
      </c>
      <c r="C222" s="162">
        <v>1.7</v>
      </c>
    </row>
    <row r="223" spans="1:3" x14ac:dyDescent="0.25">
      <c r="A223" s="29">
        <v>8436</v>
      </c>
      <c r="B223" s="31" t="s">
        <v>641</v>
      </c>
      <c r="C223" s="162">
        <v>2</v>
      </c>
    </row>
    <row r="224" spans="1:3" x14ac:dyDescent="0.25">
      <c r="A224" s="29">
        <v>8437</v>
      </c>
      <c r="B224" s="31" t="s">
        <v>642</v>
      </c>
      <c r="C224" s="162">
        <v>6.1</v>
      </c>
    </row>
    <row r="225" spans="1:3" x14ac:dyDescent="0.25">
      <c r="A225" s="29">
        <v>8438</v>
      </c>
      <c r="B225" s="31" t="s">
        <v>1356</v>
      </c>
      <c r="C225" s="162">
        <v>5.9</v>
      </c>
    </row>
    <row r="226" spans="1:3" x14ac:dyDescent="0.25">
      <c r="A226" s="29">
        <v>8439</v>
      </c>
      <c r="B226" s="32" t="s">
        <v>643</v>
      </c>
      <c r="C226" s="105">
        <v>3.3</v>
      </c>
    </row>
    <row r="227" spans="1:3" x14ac:dyDescent="0.25">
      <c r="A227" s="29">
        <v>8440</v>
      </c>
      <c r="B227" s="32" t="s">
        <v>1357</v>
      </c>
      <c r="C227" s="105">
        <v>3.6</v>
      </c>
    </row>
    <row r="228" spans="1:3" x14ac:dyDescent="0.25">
      <c r="A228" s="103">
        <v>8441</v>
      </c>
      <c r="B228" s="154" t="s">
        <v>644</v>
      </c>
      <c r="C228" s="164">
        <v>5</v>
      </c>
    </row>
    <row r="229" spans="1:3" x14ac:dyDescent="0.25">
      <c r="A229" s="29">
        <v>8442</v>
      </c>
      <c r="B229" s="32" t="s">
        <v>645</v>
      </c>
      <c r="C229" s="105">
        <v>1.7</v>
      </c>
    </row>
    <row r="230" spans="1:3" x14ac:dyDescent="0.25">
      <c r="A230" s="29">
        <v>8443</v>
      </c>
      <c r="B230" s="8" t="s">
        <v>646</v>
      </c>
      <c r="C230" s="165">
        <v>0.78300000000000003</v>
      </c>
    </row>
    <row r="231" spans="1:3" x14ac:dyDescent="0.25">
      <c r="A231" s="29">
        <v>8445</v>
      </c>
      <c r="B231" s="32" t="s">
        <v>647</v>
      </c>
      <c r="C231" s="162">
        <v>1.9</v>
      </c>
    </row>
    <row r="232" spans="1:3" x14ac:dyDescent="0.25">
      <c r="A232" s="29">
        <v>8447</v>
      </c>
      <c r="B232" s="32" t="s">
        <v>648</v>
      </c>
      <c r="C232" s="162">
        <v>3.5</v>
      </c>
    </row>
    <row r="233" spans="1:3" x14ac:dyDescent="0.25">
      <c r="A233" s="29">
        <v>8448</v>
      </c>
      <c r="B233" s="31" t="s">
        <v>649</v>
      </c>
      <c r="C233" s="162">
        <v>4.7</v>
      </c>
    </row>
    <row r="234" spans="1:3" x14ac:dyDescent="0.25">
      <c r="A234" s="29">
        <v>8449</v>
      </c>
      <c r="B234" s="158" t="s">
        <v>650</v>
      </c>
      <c r="C234" s="162">
        <v>5.2</v>
      </c>
    </row>
    <row r="235" spans="1:3" x14ac:dyDescent="0.25">
      <c r="A235" s="29">
        <v>8450</v>
      </c>
      <c r="B235" s="32" t="s">
        <v>651</v>
      </c>
      <c r="C235" s="162">
        <v>4.8</v>
      </c>
    </row>
    <row r="236" spans="1:3" x14ac:dyDescent="0.25">
      <c r="A236" s="29">
        <v>8451</v>
      </c>
      <c r="B236" s="32" t="s">
        <v>652</v>
      </c>
      <c r="C236" s="162">
        <v>2.4</v>
      </c>
    </row>
    <row r="237" spans="1:3" x14ac:dyDescent="0.25">
      <c r="A237" s="29">
        <v>8452</v>
      </c>
      <c r="B237" s="158" t="s">
        <v>653</v>
      </c>
      <c r="C237" s="162">
        <v>0.6</v>
      </c>
    </row>
    <row r="238" spans="1:3" x14ac:dyDescent="0.25">
      <c r="A238" s="29">
        <v>8453</v>
      </c>
      <c r="B238" s="32" t="s">
        <v>654</v>
      </c>
      <c r="C238" s="162">
        <v>2.8</v>
      </c>
    </row>
    <row r="239" spans="1:3" x14ac:dyDescent="0.25">
      <c r="A239" s="29">
        <v>8454</v>
      </c>
      <c r="B239" s="32" t="s">
        <v>655</v>
      </c>
      <c r="C239" s="162">
        <v>1.6</v>
      </c>
    </row>
    <row r="240" spans="1:3" x14ac:dyDescent="0.25">
      <c r="A240" s="29">
        <v>8455</v>
      </c>
      <c r="B240" s="32" t="s">
        <v>656</v>
      </c>
      <c r="C240" s="162">
        <v>10.5</v>
      </c>
    </row>
    <row r="241" spans="1:3" x14ac:dyDescent="0.25">
      <c r="A241" s="29">
        <v>8456</v>
      </c>
      <c r="B241" s="31" t="s">
        <v>657</v>
      </c>
      <c r="C241" s="162">
        <v>6.7</v>
      </c>
    </row>
    <row r="242" spans="1:3" x14ac:dyDescent="0.25">
      <c r="A242" s="29">
        <v>8457</v>
      </c>
      <c r="B242" s="32" t="s">
        <v>658</v>
      </c>
      <c r="C242" s="162">
        <v>3.9</v>
      </c>
    </row>
    <row r="243" spans="1:3" x14ac:dyDescent="0.25">
      <c r="A243" s="29">
        <v>8458</v>
      </c>
      <c r="B243" s="32" t="s">
        <v>659</v>
      </c>
      <c r="C243" s="162">
        <v>5.4</v>
      </c>
    </row>
    <row r="244" spans="1:3" x14ac:dyDescent="0.25">
      <c r="A244" s="29">
        <v>8459</v>
      </c>
      <c r="B244" s="32" t="s">
        <v>660</v>
      </c>
      <c r="C244" s="162">
        <v>0.5</v>
      </c>
    </row>
    <row r="245" spans="1:3" x14ac:dyDescent="0.25">
      <c r="A245" s="29">
        <v>8461</v>
      </c>
      <c r="B245" s="32" t="s">
        <v>661</v>
      </c>
      <c r="C245" s="162">
        <v>4.5999999999999996</v>
      </c>
    </row>
    <row r="246" spans="1:3" x14ac:dyDescent="0.25">
      <c r="A246" s="29">
        <v>8462</v>
      </c>
      <c r="B246" s="31" t="s">
        <v>662</v>
      </c>
      <c r="C246" s="162">
        <v>4.5</v>
      </c>
    </row>
    <row r="247" spans="1:3" x14ac:dyDescent="0.25">
      <c r="A247" s="29">
        <v>8463</v>
      </c>
      <c r="B247" s="8" t="s">
        <v>663</v>
      </c>
      <c r="C247" s="162">
        <v>2.9</v>
      </c>
    </row>
    <row r="248" spans="1:3" x14ac:dyDescent="0.25">
      <c r="A248" s="29">
        <v>8464</v>
      </c>
      <c r="B248" s="31" t="s">
        <v>664</v>
      </c>
      <c r="C248" s="162">
        <v>10.3</v>
      </c>
    </row>
    <row r="249" spans="1:3" x14ac:dyDescent="0.25">
      <c r="A249" s="30">
        <v>8469</v>
      </c>
      <c r="B249" s="31" t="s">
        <v>665</v>
      </c>
      <c r="C249" s="27">
        <v>2.2999999999999998</v>
      </c>
    </row>
    <row r="250" spans="1:3" x14ac:dyDescent="0.25">
      <c r="A250" s="30">
        <v>8473</v>
      </c>
      <c r="B250" s="31" t="s">
        <v>666</v>
      </c>
      <c r="C250" s="27">
        <v>6.4</v>
      </c>
    </row>
    <row r="251" spans="1:3" x14ac:dyDescent="0.25">
      <c r="A251" s="29">
        <v>8474</v>
      </c>
      <c r="B251" s="8" t="s">
        <v>667</v>
      </c>
      <c r="C251" s="166">
        <v>6</v>
      </c>
    </row>
    <row r="252" spans="1:3" x14ac:dyDescent="0.25">
      <c r="A252" s="29">
        <v>8475</v>
      </c>
      <c r="B252" s="32" t="s">
        <v>668</v>
      </c>
      <c r="C252" s="166">
        <v>3</v>
      </c>
    </row>
    <row r="253" spans="1:3" x14ac:dyDescent="0.25">
      <c r="A253" s="29">
        <v>8476</v>
      </c>
      <c r="B253" s="32" t="s">
        <v>669</v>
      </c>
      <c r="C253" s="166">
        <v>4.5999999999999996</v>
      </c>
    </row>
    <row r="254" spans="1:3" x14ac:dyDescent="0.25">
      <c r="A254" s="29">
        <v>8477</v>
      </c>
      <c r="B254" s="32" t="s">
        <v>670</v>
      </c>
      <c r="C254" s="166">
        <v>4.5999999999999996</v>
      </c>
    </row>
    <row r="255" spans="1:3" x14ac:dyDescent="0.25">
      <c r="A255" s="29">
        <v>8478</v>
      </c>
      <c r="B255" s="32" t="s">
        <v>671</v>
      </c>
      <c r="C255" s="166">
        <v>2.7</v>
      </c>
    </row>
    <row r="256" spans="1:3" x14ac:dyDescent="0.25">
      <c r="A256" s="29">
        <v>8479</v>
      </c>
      <c r="B256" s="32" t="s">
        <v>672</v>
      </c>
      <c r="C256" s="166">
        <v>2.5</v>
      </c>
    </row>
    <row r="257" spans="1:3" x14ac:dyDescent="0.25">
      <c r="A257" s="29">
        <v>8480</v>
      </c>
      <c r="B257" s="32" t="s">
        <v>1256</v>
      </c>
      <c r="C257" s="166">
        <v>8</v>
      </c>
    </row>
    <row r="258" spans="1:3" x14ac:dyDescent="0.25">
      <c r="A258" s="29">
        <v>8481</v>
      </c>
      <c r="B258" s="31" t="s">
        <v>673</v>
      </c>
      <c r="C258" s="166">
        <v>2.7</v>
      </c>
    </row>
    <row r="259" spans="1:3" x14ac:dyDescent="0.25">
      <c r="A259" s="29">
        <v>8482</v>
      </c>
      <c r="B259" s="31" t="s">
        <v>674</v>
      </c>
      <c r="C259" s="167">
        <v>0.316</v>
      </c>
    </row>
    <row r="260" spans="1:3" x14ac:dyDescent="0.25">
      <c r="A260" s="29">
        <v>8483</v>
      </c>
      <c r="B260" s="31" t="s">
        <v>1214</v>
      </c>
      <c r="C260" s="167">
        <v>12.1</v>
      </c>
    </row>
    <row r="261" spans="1:3" x14ac:dyDescent="0.25">
      <c r="A261" s="30">
        <v>8484</v>
      </c>
      <c r="B261" s="31" t="s">
        <v>675</v>
      </c>
      <c r="C261" s="105">
        <v>2.9</v>
      </c>
    </row>
    <row r="262" spans="1:3" x14ac:dyDescent="0.25">
      <c r="A262" s="30">
        <v>8485</v>
      </c>
      <c r="B262" s="31" t="s">
        <v>676</v>
      </c>
      <c r="C262" s="105">
        <v>7</v>
      </c>
    </row>
    <row r="263" spans="1:3" x14ac:dyDescent="0.25">
      <c r="A263" s="30">
        <v>8486</v>
      </c>
      <c r="B263" s="31" t="s">
        <v>677</v>
      </c>
      <c r="C263" s="105">
        <v>2.9</v>
      </c>
    </row>
    <row r="264" spans="1:3" x14ac:dyDescent="0.25">
      <c r="A264" s="30">
        <v>8487</v>
      </c>
      <c r="B264" s="31" t="s">
        <v>678</v>
      </c>
      <c r="C264" s="165">
        <v>0.83799999999999997</v>
      </c>
    </row>
    <row r="265" spans="1:3" x14ac:dyDescent="0.25">
      <c r="A265" s="30">
        <v>8488</v>
      </c>
      <c r="B265" s="31" t="s">
        <v>679</v>
      </c>
      <c r="C265" s="168">
        <v>8</v>
      </c>
    </row>
    <row r="266" spans="1:3" x14ac:dyDescent="0.25">
      <c r="A266" s="30">
        <v>8489</v>
      </c>
      <c r="B266" s="31" t="s">
        <v>680</v>
      </c>
      <c r="C266" s="165">
        <v>0.52500000000000002</v>
      </c>
    </row>
    <row r="267" spans="1:3" x14ac:dyDescent="0.25">
      <c r="A267" s="30">
        <v>8491</v>
      </c>
      <c r="B267" s="31" t="s">
        <v>1358</v>
      </c>
      <c r="C267" s="165">
        <v>4.8</v>
      </c>
    </row>
    <row r="268" spans="1:3" x14ac:dyDescent="0.25">
      <c r="A268" s="30">
        <v>8492</v>
      </c>
      <c r="B268" s="31" t="s">
        <v>681</v>
      </c>
      <c r="C268" s="105">
        <v>1.1000000000000001</v>
      </c>
    </row>
    <row r="269" spans="1:3" x14ac:dyDescent="0.25">
      <c r="A269" s="30">
        <v>8498</v>
      </c>
      <c r="B269" s="31" t="s">
        <v>682</v>
      </c>
      <c r="C269" s="162">
        <v>5.6</v>
      </c>
    </row>
    <row r="270" spans="1:3" x14ac:dyDescent="0.25">
      <c r="A270" s="30">
        <v>8499</v>
      </c>
      <c r="B270" s="31" t="s">
        <v>683</v>
      </c>
      <c r="C270" s="162">
        <v>0.6</v>
      </c>
    </row>
    <row r="271" spans="1:3" x14ac:dyDescent="0.25">
      <c r="A271" s="30">
        <v>9401</v>
      </c>
      <c r="B271" s="31" t="s">
        <v>684</v>
      </c>
      <c r="C271" s="162">
        <v>0.6</v>
      </c>
    </row>
    <row r="272" spans="1:3" x14ac:dyDescent="0.25">
      <c r="A272" s="30">
        <v>9405</v>
      </c>
      <c r="B272" s="31" t="s">
        <v>685</v>
      </c>
      <c r="C272" s="27">
        <v>0.8</v>
      </c>
    </row>
    <row r="273" spans="1:3" x14ac:dyDescent="0.25">
      <c r="A273" s="157">
        <v>9406</v>
      </c>
      <c r="B273" s="159" t="s">
        <v>686</v>
      </c>
      <c r="C273" s="169">
        <v>5</v>
      </c>
    </row>
    <row r="274" spans="1:3" x14ac:dyDescent="0.25">
      <c r="A274" s="157">
        <v>9407</v>
      </c>
      <c r="B274" s="159" t="s">
        <v>1215</v>
      </c>
      <c r="C274" s="169">
        <v>3.2</v>
      </c>
    </row>
    <row r="275" spans="1:3" x14ac:dyDescent="0.25">
      <c r="A275" s="16">
        <v>9408</v>
      </c>
      <c r="B275" s="3" t="s">
        <v>687</v>
      </c>
      <c r="C275" s="26">
        <v>12.7</v>
      </c>
    </row>
    <row r="276" spans="1:3" x14ac:dyDescent="0.25">
      <c r="A276" s="16">
        <v>9409</v>
      </c>
      <c r="B276" s="3" t="s">
        <v>688</v>
      </c>
      <c r="C276" s="26">
        <v>0.5</v>
      </c>
    </row>
    <row r="277" spans="1:3" x14ac:dyDescent="0.25">
      <c r="A277" s="16">
        <v>9410</v>
      </c>
      <c r="B277" s="3" t="s">
        <v>689</v>
      </c>
      <c r="C277" s="26">
        <v>0.8</v>
      </c>
    </row>
    <row r="278" spans="1:3" x14ac:dyDescent="0.25">
      <c r="A278" s="16">
        <v>9411</v>
      </c>
      <c r="B278" s="3" t="s">
        <v>1359</v>
      </c>
      <c r="C278" s="26">
        <v>5.7</v>
      </c>
    </row>
    <row r="279" spans="1:3" x14ac:dyDescent="0.25">
      <c r="A279" s="16">
        <v>9412</v>
      </c>
      <c r="B279" s="3" t="s">
        <v>1216</v>
      </c>
      <c r="C279" s="26">
        <v>5.7</v>
      </c>
    </row>
    <row r="280" spans="1:3" x14ac:dyDescent="0.25">
      <c r="A280" s="16">
        <v>9413</v>
      </c>
      <c r="B280" s="3" t="s">
        <v>1346</v>
      </c>
      <c r="C280" s="26">
        <v>2.6</v>
      </c>
    </row>
    <row r="281" spans="1:3" x14ac:dyDescent="0.25">
      <c r="A281" s="16">
        <v>9414</v>
      </c>
      <c r="B281" s="3" t="s">
        <v>1347</v>
      </c>
      <c r="C281" s="26">
        <v>2.7</v>
      </c>
    </row>
    <row r="282" spans="1:3" x14ac:dyDescent="0.25">
      <c r="A282" s="16">
        <v>9415</v>
      </c>
      <c r="B282" s="3" t="s">
        <v>1348</v>
      </c>
      <c r="C282" s="26">
        <v>1.6</v>
      </c>
    </row>
    <row r="283" spans="1:3" x14ac:dyDescent="0.25">
      <c r="A283" s="16">
        <v>9416</v>
      </c>
      <c r="B283" s="3" t="s">
        <v>1349</v>
      </c>
      <c r="C283" s="26">
        <v>6.6</v>
      </c>
    </row>
    <row r="284" spans="1:3" x14ac:dyDescent="0.25">
      <c r="A284" s="16">
        <v>9417</v>
      </c>
      <c r="B284" s="3" t="s">
        <v>1350</v>
      </c>
      <c r="C284" s="26">
        <v>0.6</v>
      </c>
    </row>
    <row r="285" spans="1:3" x14ac:dyDescent="0.25">
      <c r="A285" s="16">
        <v>9418</v>
      </c>
      <c r="B285" s="3" t="s">
        <v>1351</v>
      </c>
      <c r="C285" s="26">
        <v>3.9</v>
      </c>
    </row>
    <row r="286" spans="1:3" x14ac:dyDescent="0.25">
      <c r="A286" s="16">
        <v>9419</v>
      </c>
      <c r="B286" s="3" t="s">
        <v>1352</v>
      </c>
      <c r="C286" s="26">
        <v>4</v>
      </c>
    </row>
    <row r="287" spans="1:3" x14ac:dyDescent="0.25">
      <c r="A287" s="16">
        <v>9420</v>
      </c>
      <c r="B287" s="3" t="s">
        <v>1353</v>
      </c>
      <c r="C287" s="26">
        <v>3.6</v>
      </c>
    </row>
    <row r="288" spans="1:3" x14ac:dyDescent="0.25">
      <c r="A288" s="16">
        <v>9421</v>
      </c>
      <c r="B288" s="3" t="s">
        <v>1354</v>
      </c>
      <c r="C288" s="26"/>
    </row>
    <row r="289" spans="1:3" x14ac:dyDescent="0.25">
      <c r="A289" s="16">
        <v>9422</v>
      </c>
      <c r="B289" s="3" t="s">
        <v>1355</v>
      </c>
      <c r="C289" s="26">
        <v>7</v>
      </c>
    </row>
    <row r="290" spans="1:3" ht="15.75" thickBot="1" x14ac:dyDescent="0.3">
      <c r="B290" s="87" t="s">
        <v>40</v>
      </c>
      <c r="C290" s="88">
        <f>SUM(C190:C289)</f>
        <v>443.06200000000013</v>
      </c>
    </row>
    <row r="291" spans="1:3" ht="15.75" thickBot="1" x14ac:dyDescent="0.3"/>
    <row r="292" spans="1:3" ht="15.75" thickBot="1" x14ac:dyDescent="0.3">
      <c r="A292" s="359" t="s">
        <v>233</v>
      </c>
      <c r="B292" s="360"/>
      <c r="C292" s="361"/>
    </row>
    <row r="293" spans="1:3" ht="15.75" thickBot="1" x14ac:dyDescent="0.3">
      <c r="A293" s="24" t="s">
        <v>0</v>
      </c>
      <c r="B293" s="10" t="s">
        <v>1</v>
      </c>
      <c r="C293" s="5" t="s">
        <v>2</v>
      </c>
    </row>
    <row r="294" spans="1:3" x14ac:dyDescent="0.25">
      <c r="A294" s="109" t="s">
        <v>1360</v>
      </c>
      <c r="B294" s="60" t="s">
        <v>1361</v>
      </c>
      <c r="C294" s="124">
        <v>2.9</v>
      </c>
    </row>
    <row r="295" spans="1:3" ht="15.75" thickBot="1" x14ac:dyDescent="0.3">
      <c r="B295" s="87" t="s">
        <v>40</v>
      </c>
      <c r="C295" s="88">
        <f>SUM(C294:C294)</f>
        <v>2.9</v>
      </c>
    </row>
  </sheetData>
  <mergeCells count="7">
    <mergeCell ref="A292:C292"/>
    <mergeCell ref="A188:C188"/>
    <mergeCell ref="A1:C1"/>
    <mergeCell ref="A25:C25"/>
    <mergeCell ref="A83:C83"/>
    <mergeCell ref="A89:C89"/>
    <mergeCell ref="A183:C183"/>
  </mergeCell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2"/>
  <sheetViews>
    <sheetView topLeftCell="A238" zoomScaleNormal="100" workbookViewId="0">
      <selection activeCell="C263" sqref="C263"/>
    </sheetView>
  </sheetViews>
  <sheetFormatPr defaultRowHeight="15" x14ac:dyDescent="0.25"/>
  <cols>
    <col min="1" max="1" width="12.5703125" style="1" customWidth="1"/>
    <col min="2" max="2" width="72.5703125" style="43" customWidth="1"/>
    <col min="3" max="3" width="15.5703125" style="1" customWidth="1"/>
    <col min="4" max="16384" width="9.140625" style="1"/>
  </cols>
  <sheetData>
    <row r="1" spans="1:3" ht="15.75" thickBot="1" x14ac:dyDescent="0.3">
      <c r="A1" s="365" t="s">
        <v>240</v>
      </c>
      <c r="B1" s="366"/>
      <c r="C1" s="367"/>
    </row>
    <row r="2" spans="1:3" s="33" customFormat="1" ht="27.75" customHeight="1" thickBot="1" x14ac:dyDescent="0.3">
      <c r="A2" s="9" t="s">
        <v>0</v>
      </c>
      <c r="B2" s="334" t="s">
        <v>1</v>
      </c>
      <c r="C2" s="10" t="s">
        <v>2</v>
      </c>
    </row>
    <row r="3" spans="1:3" x14ac:dyDescent="0.25">
      <c r="A3" s="170" t="s">
        <v>690</v>
      </c>
      <c r="B3" s="60" t="s">
        <v>691</v>
      </c>
      <c r="C3" s="194">
        <v>57.8</v>
      </c>
    </row>
    <row r="4" spans="1:3" x14ac:dyDescent="0.25">
      <c r="A4" s="39" t="s">
        <v>692</v>
      </c>
      <c r="B4" s="58" t="s">
        <v>693</v>
      </c>
      <c r="C4" s="113">
        <v>50.8</v>
      </c>
    </row>
    <row r="5" spans="1:3" x14ac:dyDescent="0.25">
      <c r="A5" s="39" t="s">
        <v>694</v>
      </c>
      <c r="B5" s="58" t="s">
        <v>695</v>
      </c>
      <c r="C5" s="113">
        <v>94.8</v>
      </c>
    </row>
    <row r="6" spans="1:3" x14ac:dyDescent="0.25">
      <c r="A6" s="39" t="s">
        <v>696</v>
      </c>
      <c r="B6" s="58" t="s">
        <v>697</v>
      </c>
      <c r="C6" s="113">
        <v>121</v>
      </c>
    </row>
    <row r="7" spans="1:3" x14ac:dyDescent="0.25">
      <c r="A7" s="36" t="s">
        <v>467</v>
      </c>
      <c r="B7" s="58" t="s">
        <v>468</v>
      </c>
      <c r="C7" s="245">
        <v>10.7</v>
      </c>
    </row>
    <row r="8" spans="1:3" x14ac:dyDescent="0.25">
      <c r="A8" s="36" t="s">
        <v>469</v>
      </c>
      <c r="B8" s="58" t="s">
        <v>470</v>
      </c>
      <c r="C8" s="113">
        <v>42.4</v>
      </c>
    </row>
    <row r="9" spans="1:3" x14ac:dyDescent="0.25">
      <c r="A9" s="39" t="s">
        <v>698</v>
      </c>
      <c r="B9" s="58" t="s">
        <v>699</v>
      </c>
      <c r="C9" s="113">
        <v>73.2</v>
      </c>
    </row>
    <row r="10" spans="1:3" x14ac:dyDescent="0.25">
      <c r="A10" s="39" t="s">
        <v>700</v>
      </c>
      <c r="B10" s="58" t="s">
        <v>701</v>
      </c>
      <c r="C10" s="113">
        <v>21.3</v>
      </c>
    </row>
    <row r="11" spans="1:3" x14ac:dyDescent="0.25">
      <c r="A11" s="36" t="s">
        <v>475</v>
      </c>
      <c r="B11" s="58" t="s">
        <v>477</v>
      </c>
      <c r="C11" s="113">
        <v>63.5</v>
      </c>
    </row>
    <row r="12" spans="1:3" x14ac:dyDescent="0.25">
      <c r="A12" s="39" t="s">
        <v>702</v>
      </c>
      <c r="B12" s="58" t="s">
        <v>703</v>
      </c>
      <c r="C12" s="113">
        <v>41.3</v>
      </c>
    </row>
    <row r="13" spans="1:3" x14ac:dyDescent="0.25">
      <c r="A13" s="36" t="s">
        <v>478</v>
      </c>
      <c r="B13" s="58" t="s">
        <v>704</v>
      </c>
      <c r="C13" s="113">
        <v>41.1</v>
      </c>
    </row>
    <row r="14" spans="1:3" x14ac:dyDescent="0.25">
      <c r="A14" s="36" t="s">
        <v>364</v>
      </c>
      <c r="B14" s="58" t="s">
        <v>365</v>
      </c>
      <c r="C14" s="113">
        <v>5.3</v>
      </c>
    </row>
    <row r="15" spans="1:3" x14ac:dyDescent="0.25">
      <c r="A15" s="36" t="s">
        <v>265</v>
      </c>
      <c r="B15" s="58" t="s">
        <v>705</v>
      </c>
      <c r="C15" s="113">
        <v>3.9</v>
      </c>
    </row>
    <row r="16" spans="1:3" x14ac:dyDescent="0.25">
      <c r="A16" s="172" t="s">
        <v>265</v>
      </c>
      <c r="B16" s="58" t="s">
        <v>706</v>
      </c>
      <c r="C16" s="113">
        <v>31</v>
      </c>
    </row>
    <row r="17" spans="1:3" x14ac:dyDescent="0.25">
      <c r="A17" s="115" t="s">
        <v>368</v>
      </c>
      <c r="B17" s="48" t="s">
        <v>369</v>
      </c>
      <c r="C17" s="245">
        <v>54.3</v>
      </c>
    </row>
    <row r="18" spans="1:3" x14ac:dyDescent="0.25">
      <c r="A18" s="39" t="s">
        <v>707</v>
      </c>
      <c r="B18" s="58" t="s">
        <v>708</v>
      </c>
      <c r="C18" s="245">
        <v>39.799999999999997</v>
      </c>
    </row>
    <row r="19" spans="1:3" x14ac:dyDescent="0.25">
      <c r="A19" s="39" t="s">
        <v>709</v>
      </c>
      <c r="B19" s="58" t="s">
        <v>710</v>
      </c>
      <c r="C19" s="245">
        <v>21.5</v>
      </c>
    </row>
    <row r="20" spans="1:3" ht="15.75" thickBot="1" x14ac:dyDescent="0.3">
      <c r="A20" s="336" t="s">
        <v>1277</v>
      </c>
      <c r="B20" s="337" t="s">
        <v>1278</v>
      </c>
      <c r="C20" s="335">
        <v>21.2</v>
      </c>
    </row>
    <row r="21" spans="1:3" ht="15.75" thickBot="1" x14ac:dyDescent="0.3">
      <c r="B21" s="89" t="s">
        <v>20</v>
      </c>
      <c r="C21" s="90">
        <f>SUM(C3:C20)</f>
        <v>794.89999999999986</v>
      </c>
    </row>
    <row r="22" spans="1:3" ht="15.75" thickBot="1" x14ac:dyDescent="0.3"/>
    <row r="23" spans="1:3" ht="15.75" thickBot="1" x14ac:dyDescent="0.3">
      <c r="A23" s="368" t="s">
        <v>241</v>
      </c>
      <c r="B23" s="369"/>
      <c r="C23" s="369"/>
    </row>
    <row r="24" spans="1:3" ht="30" customHeight="1" thickBot="1" x14ac:dyDescent="0.3">
      <c r="A24" s="9" t="s">
        <v>0</v>
      </c>
      <c r="B24" s="10" t="s">
        <v>1</v>
      </c>
      <c r="C24" s="10" t="s">
        <v>2</v>
      </c>
    </row>
    <row r="25" spans="1:3" x14ac:dyDescent="0.25">
      <c r="A25" s="118">
        <v>2111</v>
      </c>
      <c r="B25" s="45" t="s">
        <v>379</v>
      </c>
      <c r="C25" s="119">
        <v>2.6</v>
      </c>
    </row>
    <row r="26" spans="1:3" x14ac:dyDescent="0.25">
      <c r="A26" s="65">
        <v>2551</v>
      </c>
      <c r="B26" s="67" t="s">
        <v>748</v>
      </c>
      <c r="C26" s="174">
        <v>2.6</v>
      </c>
    </row>
    <row r="27" spans="1:3" x14ac:dyDescent="0.25">
      <c r="A27" s="65">
        <v>2552</v>
      </c>
      <c r="B27" s="67" t="s">
        <v>1294</v>
      </c>
      <c r="C27" s="174">
        <v>47.7</v>
      </c>
    </row>
    <row r="28" spans="1:3" x14ac:dyDescent="0.25">
      <c r="A28" s="65">
        <v>2554</v>
      </c>
      <c r="B28" s="67" t="s">
        <v>749</v>
      </c>
      <c r="C28" s="174">
        <v>85.8</v>
      </c>
    </row>
    <row r="29" spans="1:3" x14ac:dyDescent="0.25">
      <c r="A29" s="65">
        <v>2555</v>
      </c>
      <c r="B29" s="67" t="s">
        <v>1295</v>
      </c>
      <c r="C29" s="174">
        <v>28.3</v>
      </c>
    </row>
    <row r="30" spans="1:3" x14ac:dyDescent="0.25">
      <c r="A30" s="65">
        <v>2556</v>
      </c>
      <c r="B30" s="67" t="s">
        <v>750</v>
      </c>
      <c r="C30" s="174">
        <v>46.9</v>
      </c>
    </row>
    <row r="31" spans="1:3" x14ac:dyDescent="0.25">
      <c r="A31" s="65">
        <v>2558</v>
      </c>
      <c r="B31" s="67" t="s">
        <v>751</v>
      </c>
      <c r="C31" s="174">
        <v>20.6</v>
      </c>
    </row>
    <row r="32" spans="1:3" x14ac:dyDescent="0.25">
      <c r="A32" s="65">
        <v>2559</v>
      </c>
      <c r="B32" s="67" t="s">
        <v>752</v>
      </c>
      <c r="C32" s="174">
        <v>24.6</v>
      </c>
    </row>
    <row r="33" spans="1:3" x14ac:dyDescent="0.25">
      <c r="A33" s="65">
        <v>2560</v>
      </c>
      <c r="B33" s="67" t="s">
        <v>753</v>
      </c>
      <c r="C33" s="174">
        <v>30</v>
      </c>
    </row>
    <row r="34" spans="1:3" x14ac:dyDescent="0.25">
      <c r="A34" s="65">
        <v>2561</v>
      </c>
      <c r="B34" s="67" t="s">
        <v>754</v>
      </c>
      <c r="C34" s="174">
        <v>7</v>
      </c>
    </row>
    <row r="35" spans="1:3" x14ac:dyDescent="0.25">
      <c r="A35" s="65">
        <v>2562</v>
      </c>
      <c r="B35" s="67" t="s">
        <v>755</v>
      </c>
      <c r="C35" s="174">
        <v>43.8</v>
      </c>
    </row>
    <row r="36" spans="1:3" x14ac:dyDescent="0.25">
      <c r="A36" s="65">
        <v>2563</v>
      </c>
      <c r="B36" s="234" t="s">
        <v>1172</v>
      </c>
      <c r="C36" s="174">
        <v>13.3</v>
      </c>
    </row>
    <row r="37" spans="1:3" x14ac:dyDescent="0.25">
      <c r="A37" s="65">
        <v>2564</v>
      </c>
      <c r="B37" s="67" t="s">
        <v>756</v>
      </c>
      <c r="C37" s="174">
        <v>31</v>
      </c>
    </row>
    <row r="38" spans="1:3" x14ac:dyDescent="0.25">
      <c r="A38" s="65">
        <v>2565</v>
      </c>
      <c r="B38" s="67" t="s">
        <v>757</v>
      </c>
      <c r="C38" s="174">
        <v>20.3</v>
      </c>
    </row>
    <row r="39" spans="1:3" x14ac:dyDescent="0.25">
      <c r="A39" s="65">
        <v>2566</v>
      </c>
      <c r="B39" s="67" t="s">
        <v>758</v>
      </c>
      <c r="C39" s="174">
        <v>10.199999999999999</v>
      </c>
    </row>
    <row r="40" spans="1:3" x14ac:dyDescent="0.25">
      <c r="A40" s="65">
        <v>2567</v>
      </c>
      <c r="B40" s="67" t="s">
        <v>759</v>
      </c>
      <c r="C40" s="174">
        <v>30.7</v>
      </c>
    </row>
    <row r="41" spans="1:3" x14ac:dyDescent="0.25">
      <c r="A41" s="65">
        <v>2568</v>
      </c>
      <c r="B41" s="67" t="s">
        <v>760</v>
      </c>
      <c r="C41" s="174">
        <v>10.6</v>
      </c>
    </row>
    <row r="42" spans="1:3" x14ac:dyDescent="0.25">
      <c r="A42" s="65">
        <v>2569</v>
      </c>
      <c r="B42" s="67" t="s">
        <v>761</v>
      </c>
      <c r="C42" s="174">
        <v>47</v>
      </c>
    </row>
    <row r="43" spans="1:3" x14ac:dyDescent="0.25">
      <c r="A43" s="65">
        <v>2570</v>
      </c>
      <c r="B43" s="67" t="s">
        <v>762</v>
      </c>
      <c r="C43" s="174">
        <v>38.9</v>
      </c>
    </row>
    <row r="44" spans="1:3" x14ac:dyDescent="0.25">
      <c r="A44" s="65">
        <v>2571</v>
      </c>
      <c r="B44" s="38" t="s">
        <v>763</v>
      </c>
      <c r="C44" s="173">
        <v>3.6</v>
      </c>
    </row>
    <row r="45" spans="1:3" x14ac:dyDescent="0.25">
      <c r="A45" s="65">
        <v>2572</v>
      </c>
      <c r="B45" s="38" t="s">
        <v>764</v>
      </c>
      <c r="C45" s="173">
        <v>13.5</v>
      </c>
    </row>
    <row r="46" spans="1:3" x14ac:dyDescent="0.25">
      <c r="A46" s="65">
        <v>2573</v>
      </c>
      <c r="B46" s="38" t="s">
        <v>765</v>
      </c>
      <c r="C46" s="173">
        <v>11.2</v>
      </c>
    </row>
    <row r="47" spans="1:3" x14ac:dyDescent="0.25">
      <c r="A47" s="65">
        <v>2574</v>
      </c>
      <c r="B47" s="38" t="s">
        <v>766</v>
      </c>
      <c r="C47" s="173">
        <v>28.4</v>
      </c>
    </row>
    <row r="48" spans="1:3" x14ac:dyDescent="0.25">
      <c r="A48" s="65">
        <v>2575</v>
      </c>
      <c r="B48" s="38" t="s">
        <v>767</v>
      </c>
      <c r="C48" s="173">
        <v>18.399999999999999</v>
      </c>
    </row>
    <row r="49" spans="1:3" x14ac:dyDescent="0.25">
      <c r="A49" s="65">
        <v>2576</v>
      </c>
      <c r="B49" s="38" t="s">
        <v>768</v>
      </c>
      <c r="C49" s="173">
        <v>19.7</v>
      </c>
    </row>
    <row r="50" spans="1:3" x14ac:dyDescent="0.25">
      <c r="A50" s="65">
        <v>2578</v>
      </c>
      <c r="B50" s="67" t="s">
        <v>769</v>
      </c>
      <c r="C50" s="174">
        <v>10.7</v>
      </c>
    </row>
    <row r="51" spans="1:3" x14ac:dyDescent="0.25">
      <c r="A51" s="65">
        <v>2579</v>
      </c>
      <c r="B51" s="175" t="s">
        <v>770</v>
      </c>
      <c r="C51" s="176">
        <v>9.3000000000000007</v>
      </c>
    </row>
    <row r="52" spans="1:3" x14ac:dyDescent="0.25">
      <c r="A52" s="50">
        <v>2580</v>
      </c>
      <c r="B52" s="38" t="s">
        <v>771</v>
      </c>
      <c r="C52" s="173">
        <v>4.8</v>
      </c>
    </row>
    <row r="53" spans="1:3" x14ac:dyDescent="0.25">
      <c r="A53" s="65">
        <v>2581</v>
      </c>
      <c r="B53" s="38" t="s">
        <v>772</v>
      </c>
      <c r="C53" s="173">
        <v>5.8</v>
      </c>
    </row>
    <row r="54" spans="1:3" x14ac:dyDescent="0.25">
      <c r="A54" s="65">
        <v>2582</v>
      </c>
      <c r="B54" s="38" t="s">
        <v>773</v>
      </c>
      <c r="C54" s="173">
        <v>15.3</v>
      </c>
    </row>
    <row r="55" spans="1:3" x14ac:dyDescent="0.25">
      <c r="A55" s="68">
        <v>2583</v>
      </c>
      <c r="B55" s="175" t="s">
        <v>774</v>
      </c>
      <c r="C55" s="176">
        <v>13.6</v>
      </c>
    </row>
    <row r="56" spans="1:3" x14ac:dyDescent="0.25">
      <c r="A56" s="68">
        <v>2584</v>
      </c>
      <c r="B56" s="175" t="s">
        <v>775</v>
      </c>
      <c r="C56" s="176">
        <v>11.8</v>
      </c>
    </row>
    <row r="57" spans="1:3" x14ac:dyDescent="0.25">
      <c r="A57" s="68">
        <v>2585</v>
      </c>
      <c r="B57" s="175" t="s">
        <v>776</v>
      </c>
      <c r="C57" s="176">
        <v>4.5</v>
      </c>
    </row>
    <row r="58" spans="1:3" x14ac:dyDescent="0.25">
      <c r="A58" s="68">
        <v>2586</v>
      </c>
      <c r="B58" s="175" t="s">
        <v>777</v>
      </c>
      <c r="C58" s="176">
        <v>4.8</v>
      </c>
    </row>
    <row r="59" spans="1:3" x14ac:dyDescent="0.25">
      <c r="A59" s="68">
        <v>2587</v>
      </c>
      <c r="B59" s="177" t="s">
        <v>778</v>
      </c>
      <c r="C59" s="178">
        <v>22.4</v>
      </c>
    </row>
    <row r="60" spans="1:3" x14ac:dyDescent="0.25">
      <c r="A60" s="68">
        <v>2588</v>
      </c>
      <c r="B60" s="175" t="s">
        <v>779</v>
      </c>
      <c r="C60" s="176">
        <v>13.5</v>
      </c>
    </row>
    <row r="61" spans="1:3" x14ac:dyDescent="0.25">
      <c r="A61" s="108">
        <v>2589</v>
      </c>
      <c r="B61" s="175" t="s">
        <v>780</v>
      </c>
      <c r="C61" s="176">
        <v>15.7</v>
      </c>
    </row>
    <row r="62" spans="1:3" x14ac:dyDescent="0.25">
      <c r="A62" s="65">
        <v>2590</v>
      </c>
      <c r="B62" s="38" t="s">
        <v>781</v>
      </c>
      <c r="C62" s="173">
        <v>19.899999999999999</v>
      </c>
    </row>
    <row r="63" spans="1:3" x14ac:dyDescent="0.25">
      <c r="A63" s="50">
        <v>2591</v>
      </c>
      <c r="B63" s="38" t="s">
        <v>525</v>
      </c>
      <c r="C63" s="173">
        <v>1.9</v>
      </c>
    </row>
    <row r="64" spans="1:3" x14ac:dyDescent="0.25">
      <c r="A64" s="65">
        <v>2592</v>
      </c>
      <c r="B64" s="38" t="s">
        <v>782</v>
      </c>
      <c r="C64" s="173">
        <v>4.8</v>
      </c>
    </row>
    <row r="65" spans="1:3" x14ac:dyDescent="0.25">
      <c r="A65" s="65">
        <v>2593</v>
      </c>
      <c r="B65" s="67" t="s">
        <v>783</v>
      </c>
      <c r="C65" s="174">
        <v>31.2</v>
      </c>
    </row>
    <row r="66" spans="1:3" x14ac:dyDescent="0.25">
      <c r="A66" s="50">
        <v>2594</v>
      </c>
      <c r="B66" s="67" t="s">
        <v>385</v>
      </c>
      <c r="C66" s="122">
        <v>44.6</v>
      </c>
    </row>
    <row r="67" spans="1:3" x14ac:dyDescent="0.25">
      <c r="A67" s="47">
        <v>2595</v>
      </c>
      <c r="B67" s="67" t="s">
        <v>784</v>
      </c>
      <c r="C67" s="174">
        <v>31.5</v>
      </c>
    </row>
    <row r="68" spans="1:3" x14ac:dyDescent="0.25">
      <c r="A68" s="47">
        <v>2596</v>
      </c>
      <c r="B68" s="67" t="s">
        <v>785</v>
      </c>
      <c r="C68" s="174">
        <v>31.7</v>
      </c>
    </row>
    <row r="69" spans="1:3" x14ac:dyDescent="0.25">
      <c r="A69" s="47">
        <v>2597</v>
      </c>
      <c r="B69" s="67" t="s">
        <v>786</v>
      </c>
      <c r="C69" s="174">
        <v>17.2</v>
      </c>
    </row>
    <row r="70" spans="1:3" x14ac:dyDescent="0.25">
      <c r="A70" s="47">
        <v>2598</v>
      </c>
      <c r="B70" s="67" t="s">
        <v>1261</v>
      </c>
      <c r="C70" s="174">
        <v>29.6</v>
      </c>
    </row>
    <row r="71" spans="1:3" x14ac:dyDescent="0.25">
      <c r="A71" s="47">
        <v>2600</v>
      </c>
      <c r="B71" s="67" t="s">
        <v>1217</v>
      </c>
      <c r="C71" s="174">
        <v>21.1</v>
      </c>
    </row>
    <row r="72" spans="1:3" x14ac:dyDescent="0.25">
      <c r="A72" s="47">
        <v>2601</v>
      </c>
      <c r="B72" s="67" t="s">
        <v>1218</v>
      </c>
      <c r="C72" s="174">
        <v>14.5</v>
      </c>
    </row>
    <row r="73" spans="1:3" x14ac:dyDescent="0.25">
      <c r="A73" s="47">
        <v>2602</v>
      </c>
      <c r="B73" s="67" t="s">
        <v>1219</v>
      </c>
      <c r="C73" s="174">
        <v>51.6</v>
      </c>
    </row>
    <row r="74" spans="1:3" x14ac:dyDescent="0.25">
      <c r="A74" s="70"/>
      <c r="B74" s="71"/>
      <c r="C74" s="179"/>
    </row>
    <row r="75" spans="1:3" x14ac:dyDescent="0.25">
      <c r="A75" s="65">
        <v>2701</v>
      </c>
      <c r="B75" s="67" t="s">
        <v>787</v>
      </c>
      <c r="C75" s="122">
        <v>9.4</v>
      </c>
    </row>
    <row r="76" spans="1:3" x14ac:dyDescent="0.25">
      <c r="A76" s="50">
        <v>2702</v>
      </c>
      <c r="B76" s="67" t="s">
        <v>788</v>
      </c>
      <c r="C76" s="122">
        <f>14.6+5</f>
        <v>19.600000000000001</v>
      </c>
    </row>
    <row r="77" spans="1:3" ht="15.75" thickBot="1" x14ac:dyDescent="0.3">
      <c r="A77" s="72">
        <v>2703</v>
      </c>
      <c r="B77" s="135" t="s">
        <v>789</v>
      </c>
      <c r="C77" s="136">
        <f>12.8</f>
        <v>12.8</v>
      </c>
    </row>
    <row r="78" spans="1:3" ht="15.75" thickBot="1" x14ac:dyDescent="0.3">
      <c r="B78" s="76" t="s">
        <v>40</v>
      </c>
      <c r="C78" s="92">
        <f>SUM(C25:C77)</f>
        <v>1110.3</v>
      </c>
    </row>
    <row r="79" spans="1:3" ht="15.75" thickBot="1" x14ac:dyDescent="0.3">
      <c r="B79" s="303"/>
      <c r="C79" s="305"/>
    </row>
    <row r="80" spans="1:3" ht="15.75" thickBot="1" x14ac:dyDescent="0.3">
      <c r="A80" s="368" t="s">
        <v>1296</v>
      </c>
      <c r="B80" s="369"/>
      <c r="C80" s="370"/>
    </row>
    <row r="81" spans="1:3" ht="15.75" thickBot="1" x14ac:dyDescent="0.3">
      <c r="A81" s="9" t="s">
        <v>0</v>
      </c>
      <c r="B81" s="10" t="s">
        <v>1</v>
      </c>
      <c r="C81" s="10" t="s">
        <v>2</v>
      </c>
    </row>
    <row r="82" spans="1:3" x14ac:dyDescent="0.25">
      <c r="A82" s="44" t="s">
        <v>1297</v>
      </c>
      <c r="B82" s="45" t="s">
        <v>1298</v>
      </c>
      <c r="C82" s="46">
        <v>19.899999999999999</v>
      </c>
    </row>
    <row r="83" spans="1:3" ht="15.75" thickBot="1" x14ac:dyDescent="0.3">
      <c r="A83" s="56" t="s">
        <v>1299</v>
      </c>
      <c r="B83" s="54" t="s">
        <v>1300</v>
      </c>
      <c r="C83" s="55">
        <v>30.2</v>
      </c>
    </row>
    <row r="84" spans="1:3" ht="15" customHeight="1" thickBot="1" x14ac:dyDescent="0.3">
      <c r="B84" s="76" t="s">
        <v>40</v>
      </c>
      <c r="C84" s="77">
        <f>SUM(C82:C83)</f>
        <v>50.099999999999994</v>
      </c>
    </row>
    <row r="85" spans="1:3" ht="15" customHeight="1" thickBot="1" x14ac:dyDescent="0.3">
      <c r="B85" s="300"/>
      <c r="C85" s="339"/>
    </row>
    <row r="86" spans="1:3" ht="15.75" thickBot="1" x14ac:dyDescent="0.3">
      <c r="A86" s="356" t="s">
        <v>242</v>
      </c>
      <c r="B86" s="357"/>
      <c r="C86" s="358"/>
    </row>
    <row r="87" spans="1:3" ht="30" customHeight="1" thickBot="1" x14ac:dyDescent="0.3">
      <c r="A87" s="5" t="s">
        <v>0</v>
      </c>
      <c r="B87" s="5" t="s">
        <v>1</v>
      </c>
      <c r="C87" s="5" t="s">
        <v>2</v>
      </c>
    </row>
    <row r="88" spans="1:3" x14ac:dyDescent="0.25">
      <c r="A88" s="109">
        <v>5119</v>
      </c>
      <c r="B88" s="60" t="s">
        <v>400</v>
      </c>
      <c r="C88" s="235">
        <v>9.9</v>
      </c>
    </row>
    <row r="89" spans="1:3" x14ac:dyDescent="0.25">
      <c r="A89" s="108">
        <v>5120</v>
      </c>
      <c r="B89" s="58" t="s">
        <v>401</v>
      </c>
      <c r="C89" s="125">
        <v>13.1</v>
      </c>
    </row>
    <row r="90" spans="1:3" x14ac:dyDescent="0.25">
      <c r="A90" s="50">
        <v>5315</v>
      </c>
      <c r="B90" s="48" t="s">
        <v>301</v>
      </c>
      <c r="C90" s="125">
        <v>9</v>
      </c>
    </row>
    <row r="91" spans="1:3" x14ac:dyDescent="0.25">
      <c r="A91" s="50">
        <v>5457</v>
      </c>
      <c r="B91" s="180" t="s">
        <v>580</v>
      </c>
      <c r="C91" s="236">
        <v>5.0999999999999996</v>
      </c>
    </row>
    <row r="92" spans="1:3" x14ac:dyDescent="0.25">
      <c r="A92" s="65">
        <v>5551</v>
      </c>
      <c r="B92" s="175" t="s">
        <v>842</v>
      </c>
      <c r="C92" s="182">
        <v>118</v>
      </c>
    </row>
    <row r="93" spans="1:3" x14ac:dyDescent="0.25">
      <c r="A93" s="65">
        <v>5552</v>
      </c>
      <c r="B93" s="175" t="s">
        <v>843</v>
      </c>
      <c r="C93" s="182">
        <v>34</v>
      </c>
    </row>
    <row r="94" spans="1:3" x14ac:dyDescent="0.25">
      <c r="A94" s="65">
        <v>5553</v>
      </c>
      <c r="B94" s="67" t="s">
        <v>844</v>
      </c>
      <c r="C94" s="66">
        <v>28.6</v>
      </c>
    </row>
    <row r="95" spans="1:3" x14ac:dyDescent="0.25">
      <c r="A95" s="65">
        <v>5554</v>
      </c>
      <c r="B95" s="67" t="s">
        <v>1325</v>
      </c>
      <c r="C95" s="66">
        <v>18.7</v>
      </c>
    </row>
    <row r="96" spans="1:3" x14ac:dyDescent="0.25">
      <c r="A96" s="65">
        <v>5556</v>
      </c>
      <c r="B96" s="67" t="s">
        <v>1326</v>
      </c>
      <c r="C96" s="66">
        <v>20.2</v>
      </c>
    </row>
    <row r="97" spans="1:3" x14ac:dyDescent="0.25">
      <c r="A97" s="68">
        <v>5557</v>
      </c>
      <c r="B97" s="38" t="s">
        <v>845</v>
      </c>
      <c r="C97" s="69">
        <v>9.8000000000000007</v>
      </c>
    </row>
    <row r="98" spans="1:3" x14ac:dyDescent="0.25">
      <c r="A98" s="65">
        <v>5558</v>
      </c>
      <c r="B98" s="175" t="s">
        <v>846</v>
      </c>
      <c r="C98" s="182">
        <v>67.8</v>
      </c>
    </row>
    <row r="99" spans="1:3" x14ac:dyDescent="0.25">
      <c r="A99" s="68">
        <v>5559</v>
      </c>
      <c r="B99" s="38" t="s">
        <v>847</v>
      </c>
      <c r="C99" s="69">
        <v>24.9</v>
      </c>
    </row>
    <row r="100" spans="1:3" x14ac:dyDescent="0.25">
      <c r="A100" s="65">
        <v>5560</v>
      </c>
      <c r="B100" s="177" t="s">
        <v>848</v>
      </c>
      <c r="C100" s="183">
        <v>26</v>
      </c>
    </row>
    <row r="101" spans="1:3" x14ac:dyDescent="0.25">
      <c r="A101" s="68">
        <v>5561</v>
      </c>
      <c r="B101" s="175" t="s">
        <v>849</v>
      </c>
      <c r="C101" s="182">
        <v>8.6</v>
      </c>
    </row>
    <row r="102" spans="1:3" x14ac:dyDescent="0.25">
      <c r="A102" s="68">
        <v>5562</v>
      </c>
      <c r="B102" s="175" t="s">
        <v>850</v>
      </c>
      <c r="C102" s="182">
        <v>16.5</v>
      </c>
    </row>
    <row r="103" spans="1:3" x14ac:dyDescent="0.25">
      <c r="A103" s="68">
        <v>5563</v>
      </c>
      <c r="B103" s="175" t="s">
        <v>851</v>
      </c>
      <c r="C103" s="182">
        <v>8.1999999999999993</v>
      </c>
    </row>
    <row r="104" spans="1:3" x14ac:dyDescent="0.25">
      <c r="A104" s="65">
        <v>5564</v>
      </c>
      <c r="B104" s="175" t="s">
        <v>852</v>
      </c>
      <c r="C104" s="182">
        <v>22.5</v>
      </c>
    </row>
    <row r="105" spans="1:3" x14ac:dyDescent="0.25">
      <c r="A105" s="65">
        <v>5565</v>
      </c>
      <c r="B105" s="175" t="s">
        <v>853</v>
      </c>
      <c r="C105" s="182">
        <v>17.600000000000001</v>
      </c>
    </row>
    <row r="106" spans="1:3" x14ac:dyDescent="0.25">
      <c r="A106" s="65">
        <v>5566</v>
      </c>
      <c r="B106" s="175" t="s">
        <v>854</v>
      </c>
      <c r="C106" s="182">
        <v>18.2</v>
      </c>
    </row>
    <row r="107" spans="1:3" x14ac:dyDescent="0.25">
      <c r="A107" s="68">
        <v>5567</v>
      </c>
      <c r="B107" s="175" t="s">
        <v>855</v>
      </c>
      <c r="C107" s="182">
        <v>14.5</v>
      </c>
    </row>
    <row r="108" spans="1:3" x14ac:dyDescent="0.25">
      <c r="A108" s="68">
        <v>5568</v>
      </c>
      <c r="B108" s="175" t="s">
        <v>856</v>
      </c>
      <c r="C108" s="182">
        <v>26.3</v>
      </c>
    </row>
    <row r="109" spans="1:3" x14ac:dyDescent="0.25">
      <c r="A109" s="65">
        <v>5569</v>
      </c>
      <c r="B109" s="67" t="s">
        <v>857</v>
      </c>
      <c r="C109" s="66">
        <v>21</v>
      </c>
    </row>
    <row r="110" spans="1:3" x14ac:dyDescent="0.25">
      <c r="A110" s="65">
        <v>5570</v>
      </c>
      <c r="B110" s="67" t="s">
        <v>858</v>
      </c>
      <c r="C110" s="66">
        <v>38</v>
      </c>
    </row>
    <row r="111" spans="1:3" x14ac:dyDescent="0.25">
      <c r="A111" s="65">
        <v>5571</v>
      </c>
      <c r="B111" s="67" t="s">
        <v>859</v>
      </c>
      <c r="C111" s="66">
        <v>50.5</v>
      </c>
    </row>
    <row r="112" spans="1:3" x14ac:dyDescent="0.25">
      <c r="A112" s="65">
        <v>5572</v>
      </c>
      <c r="B112" s="67" t="s">
        <v>860</v>
      </c>
      <c r="C112" s="66">
        <v>11.6</v>
      </c>
    </row>
    <row r="113" spans="1:3" x14ac:dyDescent="0.25">
      <c r="A113" s="65">
        <v>5573</v>
      </c>
      <c r="B113" s="67" t="s">
        <v>861</v>
      </c>
      <c r="C113" s="66">
        <v>28.8</v>
      </c>
    </row>
    <row r="114" spans="1:3" x14ac:dyDescent="0.25">
      <c r="A114" s="65">
        <v>5574</v>
      </c>
      <c r="B114" s="67" t="s">
        <v>862</v>
      </c>
      <c r="C114" s="66">
        <v>38</v>
      </c>
    </row>
    <row r="115" spans="1:3" x14ac:dyDescent="0.25">
      <c r="A115" s="68">
        <v>5575</v>
      </c>
      <c r="B115" s="38" t="s">
        <v>863</v>
      </c>
      <c r="C115" s="69">
        <v>52.2</v>
      </c>
    </row>
    <row r="116" spans="1:3" x14ac:dyDescent="0.25">
      <c r="A116" s="68">
        <v>5576</v>
      </c>
      <c r="B116" s="175" t="s">
        <v>864</v>
      </c>
      <c r="C116" s="182">
        <v>63.7</v>
      </c>
    </row>
    <row r="117" spans="1:3" x14ac:dyDescent="0.25">
      <c r="A117" s="68">
        <v>5577</v>
      </c>
      <c r="B117" s="38" t="s">
        <v>865</v>
      </c>
      <c r="C117" s="69">
        <v>32</v>
      </c>
    </row>
    <row r="118" spans="1:3" x14ac:dyDescent="0.25">
      <c r="A118" s="68">
        <v>5578</v>
      </c>
      <c r="B118" s="38" t="s">
        <v>866</v>
      </c>
      <c r="C118" s="69">
        <v>9.5</v>
      </c>
    </row>
    <row r="119" spans="1:3" x14ac:dyDescent="0.25">
      <c r="A119" s="68">
        <v>5581</v>
      </c>
      <c r="B119" s="58" t="s">
        <v>867</v>
      </c>
      <c r="C119" s="64">
        <v>49.6</v>
      </c>
    </row>
    <row r="120" spans="1:3" x14ac:dyDescent="0.25">
      <c r="A120" s="68">
        <v>5582</v>
      </c>
      <c r="B120" s="58" t="s">
        <v>868</v>
      </c>
      <c r="C120" s="64">
        <v>10.3</v>
      </c>
    </row>
    <row r="121" spans="1:3" x14ac:dyDescent="0.25">
      <c r="A121" s="68">
        <v>5583</v>
      </c>
      <c r="B121" s="171" t="s">
        <v>869</v>
      </c>
      <c r="C121" s="182">
        <v>13.1</v>
      </c>
    </row>
    <row r="122" spans="1:3" x14ac:dyDescent="0.25">
      <c r="A122" s="68">
        <v>5584</v>
      </c>
      <c r="B122" s="175" t="s">
        <v>870</v>
      </c>
      <c r="C122" s="182">
        <v>5.7</v>
      </c>
    </row>
    <row r="123" spans="1:3" x14ac:dyDescent="0.25">
      <c r="A123" s="68">
        <v>5585</v>
      </c>
      <c r="B123" s="175" t="s">
        <v>871</v>
      </c>
      <c r="C123" s="182">
        <v>9.6</v>
      </c>
    </row>
    <row r="124" spans="1:3" x14ac:dyDescent="0.25">
      <c r="A124" s="65">
        <v>5586</v>
      </c>
      <c r="B124" s="177" t="s">
        <v>872</v>
      </c>
      <c r="C124" s="183">
        <v>15.3</v>
      </c>
    </row>
    <row r="125" spans="1:3" x14ac:dyDescent="0.25">
      <c r="A125" s="68">
        <v>5587</v>
      </c>
      <c r="B125" s="177" t="s">
        <v>873</v>
      </c>
      <c r="C125" s="183">
        <v>16.3</v>
      </c>
    </row>
    <row r="126" spans="1:3" x14ac:dyDescent="0.25">
      <c r="A126" s="68">
        <v>5588</v>
      </c>
      <c r="B126" s="177" t="s">
        <v>874</v>
      </c>
      <c r="C126" s="183">
        <v>15.3</v>
      </c>
    </row>
    <row r="127" spans="1:3" x14ac:dyDescent="0.25">
      <c r="A127" s="68">
        <v>5589</v>
      </c>
      <c r="B127" s="177" t="s">
        <v>1327</v>
      </c>
      <c r="C127" s="183">
        <v>13.8</v>
      </c>
    </row>
    <row r="128" spans="1:3" x14ac:dyDescent="0.25">
      <c r="A128" s="68">
        <v>5590</v>
      </c>
      <c r="B128" s="38" t="s">
        <v>875</v>
      </c>
      <c r="C128" s="69">
        <v>4.8</v>
      </c>
    </row>
    <row r="129" spans="1:3" x14ac:dyDescent="0.25">
      <c r="A129" s="68">
        <v>5591</v>
      </c>
      <c r="B129" s="58" t="s">
        <v>876</v>
      </c>
      <c r="C129" s="64">
        <v>15.3</v>
      </c>
    </row>
    <row r="130" spans="1:3" x14ac:dyDescent="0.25">
      <c r="A130" s="68">
        <v>5592</v>
      </c>
      <c r="B130" s="177" t="s">
        <v>877</v>
      </c>
      <c r="C130" s="183">
        <v>12.1</v>
      </c>
    </row>
    <row r="131" spans="1:3" x14ac:dyDescent="0.25">
      <c r="A131" s="68">
        <v>5593</v>
      </c>
      <c r="B131" s="177" t="s">
        <v>878</v>
      </c>
      <c r="C131" s="183">
        <v>8.1999999999999993</v>
      </c>
    </row>
    <row r="132" spans="1:3" x14ac:dyDescent="0.25">
      <c r="A132" s="50">
        <v>5594</v>
      </c>
      <c r="B132" s="58" t="s">
        <v>609</v>
      </c>
      <c r="C132" s="237">
        <v>13.4</v>
      </c>
    </row>
    <row r="133" spans="1:3" x14ac:dyDescent="0.25">
      <c r="A133" s="68">
        <v>5595</v>
      </c>
      <c r="B133" s="177" t="s">
        <v>879</v>
      </c>
      <c r="C133" s="183">
        <v>8.8000000000000007</v>
      </c>
    </row>
    <row r="134" spans="1:3" x14ac:dyDescent="0.25">
      <c r="A134" s="68">
        <v>5596</v>
      </c>
      <c r="B134" s="177" t="s">
        <v>880</v>
      </c>
      <c r="C134" s="183">
        <v>22</v>
      </c>
    </row>
    <row r="135" spans="1:3" x14ac:dyDescent="0.25">
      <c r="A135" s="65">
        <v>5597</v>
      </c>
      <c r="B135" s="175" t="s">
        <v>881</v>
      </c>
      <c r="C135" s="182">
        <v>5.5</v>
      </c>
    </row>
    <row r="136" spans="1:3" x14ac:dyDescent="0.25">
      <c r="A136" s="68">
        <v>5598</v>
      </c>
      <c r="B136" s="38" t="s">
        <v>882</v>
      </c>
      <c r="C136" s="69">
        <v>7.5</v>
      </c>
    </row>
    <row r="137" spans="1:3" x14ac:dyDescent="0.25">
      <c r="A137" s="68">
        <v>5599</v>
      </c>
      <c r="B137" s="38" t="s">
        <v>883</v>
      </c>
      <c r="C137" s="69">
        <v>9.1999999999999993</v>
      </c>
    </row>
    <row r="138" spans="1:3" x14ac:dyDescent="0.25">
      <c r="A138" s="68">
        <v>5600</v>
      </c>
      <c r="B138" s="38" t="s">
        <v>884</v>
      </c>
      <c r="C138" s="69">
        <v>6.4</v>
      </c>
    </row>
    <row r="139" spans="1:3" x14ac:dyDescent="0.25">
      <c r="A139" s="68">
        <v>5601</v>
      </c>
      <c r="B139" s="38" t="s">
        <v>885</v>
      </c>
      <c r="C139" s="69">
        <v>10.4</v>
      </c>
    </row>
    <row r="140" spans="1:3" x14ac:dyDescent="0.25">
      <c r="A140" s="68">
        <v>5602</v>
      </c>
      <c r="B140" s="38" t="s">
        <v>886</v>
      </c>
      <c r="C140" s="69">
        <v>17.899999999999999</v>
      </c>
    </row>
    <row r="141" spans="1:3" x14ac:dyDescent="0.25">
      <c r="A141" s="68">
        <v>5603</v>
      </c>
      <c r="B141" s="38" t="s">
        <v>887</v>
      </c>
      <c r="C141" s="69">
        <v>7.5</v>
      </c>
    </row>
    <row r="142" spans="1:3" x14ac:dyDescent="0.25">
      <c r="A142" s="68">
        <v>5604</v>
      </c>
      <c r="B142" s="38" t="s">
        <v>888</v>
      </c>
      <c r="C142" s="69">
        <v>14.6</v>
      </c>
    </row>
    <row r="143" spans="1:3" x14ac:dyDescent="0.25">
      <c r="A143" s="68">
        <v>5606</v>
      </c>
      <c r="B143" s="38" t="s">
        <v>889</v>
      </c>
      <c r="C143" s="69">
        <v>13.8</v>
      </c>
    </row>
    <row r="144" spans="1:3" x14ac:dyDescent="0.25">
      <c r="A144" s="68">
        <v>5607</v>
      </c>
      <c r="B144" s="38" t="s">
        <v>890</v>
      </c>
      <c r="C144" s="69">
        <v>13</v>
      </c>
    </row>
    <row r="145" spans="1:3" x14ac:dyDescent="0.25">
      <c r="A145" s="261">
        <v>5608</v>
      </c>
      <c r="B145" s="262" t="s">
        <v>891</v>
      </c>
      <c r="C145" s="263">
        <v>7.6</v>
      </c>
    </row>
    <row r="146" spans="1:3" x14ac:dyDescent="0.25">
      <c r="A146" s="261">
        <v>5609</v>
      </c>
      <c r="B146" s="262" t="s">
        <v>1255</v>
      </c>
      <c r="C146" s="263">
        <v>24.7</v>
      </c>
    </row>
    <row r="147" spans="1:3" x14ac:dyDescent="0.25">
      <c r="A147" s="261">
        <v>5611</v>
      </c>
      <c r="B147" s="262" t="s">
        <v>1328</v>
      </c>
      <c r="C147" s="263">
        <v>29.2</v>
      </c>
    </row>
    <row r="148" spans="1:3" x14ac:dyDescent="0.25">
      <c r="A148" s="261">
        <v>5612</v>
      </c>
      <c r="B148" s="262" t="s">
        <v>1220</v>
      </c>
      <c r="C148" s="263">
        <v>18.3</v>
      </c>
    </row>
    <row r="149" spans="1:3" x14ac:dyDescent="0.25">
      <c r="A149" s="261">
        <v>5613</v>
      </c>
      <c r="B149" s="262" t="s">
        <v>1221</v>
      </c>
      <c r="C149" s="263">
        <v>4.0999999999999996</v>
      </c>
    </row>
    <row r="150" spans="1:3" x14ac:dyDescent="0.25">
      <c r="A150" s="261">
        <v>5614</v>
      </c>
      <c r="B150" s="262" t="s">
        <v>1222</v>
      </c>
      <c r="C150" s="263">
        <v>5.8</v>
      </c>
    </row>
    <row r="151" spans="1:3" x14ac:dyDescent="0.25">
      <c r="A151" s="261">
        <v>5615</v>
      </c>
      <c r="B151" s="262" t="s">
        <v>1324</v>
      </c>
      <c r="C151" s="263">
        <v>26.7</v>
      </c>
    </row>
    <row r="152" spans="1:3" ht="15.75" thickBot="1" x14ac:dyDescent="0.3">
      <c r="A152" s="184">
        <v>5703</v>
      </c>
      <c r="B152" s="42" t="s">
        <v>1031</v>
      </c>
      <c r="C152" s="238">
        <v>5.6</v>
      </c>
    </row>
    <row r="153" spans="1:3" ht="15.75" thickBot="1" x14ac:dyDescent="0.3">
      <c r="B153" s="75" t="s">
        <v>40</v>
      </c>
      <c r="C153" s="84">
        <f>SUM(C88:C152)</f>
        <v>1324.1999999999998</v>
      </c>
    </row>
    <row r="154" spans="1:3" ht="15.75" thickBot="1" x14ac:dyDescent="0.3"/>
    <row r="155" spans="1:3" ht="15.75" thickBot="1" x14ac:dyDescent="0.3">
      <c r="A155" s="359" t="s">
        <v>243</v>
      </c>
      <c r="B155" s="360"/>
      <c r="C155" s="361"/>
    </row>
    <row r="156" spans="1:3" ht="31.5" customHeight="1" thickBot="1" x14ac:dyDescent="0.3">
      <c r="A156" s="24" t="s">
        <v>0</v>
      </c>
      <c r="B156" s="10" t="s">
        <v>1</v>
      </c>
      <c r="C156" s="5" t="s">
        <v>2</v>
      </c>
    </row>
    <row r="157" spans="1:3" x14ac:dyDescent="0.25">
      <c r="A157" s="118">
        <v>8127</v>
      </c>
      <c r="B157" s="45" t="s">
        <v>429</v>
      </c>
      <c r="C157" s="61">
        <v>1.2</v>
      </c>
    </row>
    <row r="158" spans="1:3" x14ac:dyDescent="0.25">
      <c r="A158" s="181">
        <v>8515</v>
      </c>
      <c r="B158" s="177" t="s">
        <v>892</v>
      </c>
      <c r="C158" s="69">
        <v>3.2</v>
      </c>
    </row>
    <row r="159" spans="1:3" x14ac:dyDescent="0.25">
      <c r="A159" s="47">
        <v>8551</v>
      </c>
      <c r="B159" s="67" t="s">
        <v>893</v>
      </c>
      <c r="C159" s="66">
        <v>4.3</v>
      </c>
    </row>
    <row r="160" spans="1:3" x14ac:dyDescent="0.25">
      <c r="A160" s="47">
        <v>8552</v>
      </c>
      <c r="B160" s="38" t="s">
        <v>894</v>
      </c>
      <c r="C160" s="66">
        <v>3.6</v>
      </c>
    </row>
    <row r="161" spans="1:3" x14ac:dyDescent="0.25">
      <c r="A161" s="47">
        <v>8553</v>
      </c>
      <c r="B161" s="67" t="s">
        <v>895</v>
      </c>
      <c r="C161" s="66">
        <v>4.5</v>
      </c>
    </row>
    <row r="162" spans="1:3" x14ac:dyDescent="0.25">
      <c r="A162" s="47">
        <v>8554</v>
      </c>
      <c r="B162" s="67" t="s">
        <v>896</v>
      </c>
      <c r="C162" s="66">
        <v>2.1</v>
      </c>
    </row>
    <row r="163" spans="1:3" x14ac:dyDescent="0.25">
      <c r="A163" s="47">
        <v>8555</v>
      </c>
      <c r="B163" s="67" t="s">
        <v>897</v>
      </c>
      <c r="C163" s="66">
        <v>18</v>
      </c>
    </row>
    <row r="164" spans="1:3" x14ac:dyDescent="0.25">
      <c r="A164" s="47">
        <v>8556</v>
      </c>
      <c r="B164" s="67" t="s">
        <v>898</v>
      </c>
      <c r="C164" s="66">
        <v>12</v>
      </c>
    </row>
    <row r="165" spans="1:3" x14ac:dyDescent="0.25">
      <c r="A165" s="47">
        <v>8555</v>
      </c>
      <c r="B165" s="67"/>
      <c r="C165" s="66"/>
    </row>
    <row r="166" spans="1:3" x14ac:dyDescent="0.25">
      <c r="A166" s="47">
        <v>8557</v>
      </c>
      <c r="B166" s="67" t="s">
        <v>899</v>
      </c>
      <c r="C166" s="66">
        <v>2.5</v>
      </c>
    </row>
    <row r="167" spans="1:3" x14ac:dyDescent="0.25">
      <c r="A167" s="47">
        <v>8563</v>
      </c>
      <c r="B167" s="67" t="s">
        <v>900</v>
      </c>
      <c r="C167" s="66">
        <v>0.6</v>
      </c>
    </row>
    <row r="168" spans="1:3" x14ac:dyDescent="0.25">
      <c r="A168" s="47">
        <v>8564</v>
      </c>
      <c r="B168" s="67" t="s">
        <v>901</v>
      </c>
      <c r="C168" s="66">
        <v>3.8</v>
      </c>
    </row>
    <row r="169" spans="1:3" x14ac:dyDescent="0.25">
      <c r="A169" s="47">
        <v>8565</v>
      </c>
      <c r="B169" s="67" t="s">
        <v>902</v>
      </c>
      <c r="C169" s="66">
        <v>2.7</v>
      </c>
    </row>
    <row r="170" spans="1:3" x14ac:dyDescent="0.25">
      <c r="A170" s="47">
        <v>8566</v>
      </c>
      <c r="B170" s="67" t="s">
        <v>903</v>
      </c>
      <c r="C170" s="66">
        <v>6.3</v>
      </c>
    </row>
    <row r="171" spans="1:3" x14ac:dyDescent="0.25">
      <c r="A171" s="47">
        <v>8569</v>
      </c>
      <c r="B171" s="38" t="s">
        <v>904</v>
      </c>
      <c r="C171" s="66">
        <v>10.4</v>
      </c>
    </row>
    <row r="172" spans="1:3" x14ac:dyDescent="0.25">
      <c r="A172" s="47">
        <v>8570</v>
      </c>
      <c r="B172" s="67" t="s">
        <v>905</v>
      </c>
      <c r="C172" s="66">
        <v>11.7</v>
      </c>
    </row>
    <row r="173" spans="1:3" x14ac:dyDescent="0.25">
      <c r="A173" s="47">
        <v>8571</v>
      </c>
      <c r="B173" s="67" t="s">
        <v>906</v>
      </c>
      <c r="C173" s="66">
        <v>1.4</v>
      </c>
    </row>
    <row r="174" spans="1:3" x14ac:dyDescent="0.25">
      <c r="A174" s="47">
        <v>8572</v>
      </c>
      <c r="B174" s="67" t="s">
        <v>907</v>
      </c>
      <c r="C174" s="66">
        <v>14.5</v>
      </c>
    </row>
    <row r="175" spans="1:3" x14ac:dyDescent="0.25">
      <c r="A175" s="47">
        <v>8573</v>
      </c>
      <c r="B175" s="38" t="s">
        <v>908</v>
      </c>
      <c r="C175" s="66">
        <v>15.2</v>
      </c>
    </row>
    <row r="176" spans="1:3" x14ac:dyDescent="0.25">
      <c r="A176" s="47">
        <v>8574</v>
      </c>
      <c r="B176" s="67" t="s">
        <v>909</v>
      </c>
      <c r="C176" s="66">
        <v>3.1</v>
      </c>
    </row>
    <row r="177" spans="1:3" x14ac:dyDescent="0.25">
      <c r="A177" s="47">
        <v>8575</v>
      </c>
      <c r="B177" s="67" t="s">
        <v>910</v>
      </c>
      <c r="C177" s="66">
        <v>5.0999999999999996</v>
      </c>
    </row>
    <row r="178" spans="1:3" x14ac:dyDescent="0.25">
      <c r="A178" s="47">
        <v>8576</v>
      </c>
      <c r="B178" s="38" t="s">
        <v>911</v>
      </c>
      <c r="C178" s="66">
        <v>2.5</v>
      </c>
    </row>
    <row r="179" spans="1:3" x14ac:dyDescent="0.25">
      <c r="A179" s="181">
        <v>8577</v>
      </c>
      <c r="B179" s="175" t="s">
        <v>912</v>
      </c>
      <c r="C179" s="182">
        <v>5.5</v>
      </c>
    </row>
    <row r="180" spans="1:3" x14ac:dyDescent="0.25">
      <c r="A180" s="47">
        <v>8578</v>
      </c>
      <c r="B180" s="67" t="s">
        <v>913</v>
      </c>
      <c r="C180" s="66">
        <v>3.2</v>
      </c>
    </row>
    <row r="181" spans="1:3" x14ac:dyDescent="0.25">
      <c r="A181" s="47">
        <v>8579</v>
      </c>
      <c r="B181" s="67" t="s">
        <v>914</v>
      </c>
      <c r="C181" s="66">
        <v>3.7</v>
      </c>
    </row>
    <row r="182" spans="1:3" x14ac:dyDescent="0.25">
      <c r="A182" s="47">
        <v>8580</v>
      </c>
      <c r="B182" s="67" t="s">
        <v>915</v>
      </c>
      <c r="C182" s="66">
        <v>1.4</v>
      </c>
    </row>
    <row r="183" spans="1:3" x14ac:dyDescent="0.25">
      <c r="A183" s="47">
        <v>8581</v>
      </c>
      <c r="B183" s="67" t="s">
        <v>916</v>
      </c>
      <c r="C183" s="66">
        <v>4.9000000000000004</v>
      </c>
    </row>
    <row r="184" spans="1:3" x14ac:dyDescent="0.25">
      <c r="A184" s="47">
        <v>8581</v>
      </c>
      <c r="B184" s="67" t="s">
        <v>917</v>
      </c>
      <c r="C184" s="66">
        <v>8.9</v>
      </c>
    </row>
    <row r="185" spans="1:3" x14ac:dyDescent="0.25">
      <c r="A185" s="47">
        <v>8582</v>
      </c>
      <c r="B185" s="67" t="s">
        <v>918</v>
      </c>
      <c r="C185" s="66">
        <v>8.1999999999999993</v>
      </c>
    </row>
    <row r="186" spans="1:3" x14ac:dyDescent="0.25">
      <c r="A186" s="47">
        <v>8583</v>
      </c>
      <c r="B186" s="67" t="s">
        <v>919</v>
      </c>
      <c r="C186" s="66">
        <v>24.3</v>
      </c>
    </row>
    <row r="187" spans="1:3" x14ac:dyDescent="0.25">
      <c r="A187" s="47">
        <v>8584</v>
      </c>
      <c r="B187" s="67" t="s">
        <v>920</v>
      </c>
      <c r="C187" s="66">
        <v>6</v>
      </c>
    </row>
    <row r="188" spans="1:3" x14ac:dyDescent="0.25">
      <c r="A188" s="47">
        <v>8585</v>
      </c>
      <c r="B188" s="67" t="s">
        <v>921</v>
      </c>
      <c r="C188" s="66">
        <v>10.9</v>
      </c>
    </row>
    <row r="189" spans="1:3" x14ac:dyDescent="0.25">
      <c r="A189" s="47">
        <v>8586</v>
      </c>
      <c r="B189" s="67" t="s">
        <v>922</v>
      </c>
      <c r="C189" s="66">
        <v>11.2</v>
      </c>
    </row>
    <row r="190" spans="1:3" x14ac:dyDescent="0.25">
      <c r="A190" s="47">
        <v>8587</v>
      </c>
      <c r="B190" s="67" t="s">
        <v>923</v>
      </c>
      <c r="C190" s="66">
        <v>3.1</v>
      </c>
    </row>
    <row r="191" spans="1:3" x14ac:dyDescent="0.25">
      <c r="A191" s="47">
        <v>8588</v>
      </c>
      <c r="B191" s="67" t="s">
        <v>924</v>
      </c>
      <c r="C191" s="66">
        <v>3.5</v>
      </c>
    </row>
    <row r="192" spans="1:3" x14ac:dyDescent="0.25">
      <c r="A192" s="47">
        <v>8589</v>
      </c>
      <c r="B192" s="67" t="s">
        <v>925</v>
      </c>
      <c r="C192" s="66">
        <v>3.8</v>
      </c>
    </row>
    <row r="193" spans="1:3" x14ac:dyDescent="0.25">
      <c r="A193" s="47">
        <v>8590</v>
      </c>
      <c r="B193" s="67" t="s">
        <v>926</v>
      </c>
      <c r="C193" s="66">
        <v>1.8</v>
      </c>
    </row>
    <row r="194" spans="1:3" x14ac:dyDescent="0.25">
      <c r="A194" s="47">
        <v>8591</v>
      </c>
      <c r="B194" s="67" t="s">
        <v>927</v>
      </c>
      <c r="C194" s="66">
        <v>7.2</v>
      </c>
    </row>
    <row r="195" spans="1:3" x14ac:dyDescent="0.25">
      <c r="A195" s="47">
        <v>8592</v>
      </c>
      <c r="B195" s="67" t="s">
        <v>928</v>
      </c>
      <c r="C195" s="66">
        <v>33.299999999999997</v>
      </c>
    </row>
    <row r="196" spans="1:3" x14ac:dyDescent="0.25">
      <c r="A196" s="47">
        <v>8593</v>
      </c>
      <c r="B196" s="67" t="s">
        <v>929</v>
      </c>
      <c r="C196" s="66">
        <v>14.9</v>
      </c>
    </row>
    <row r="197" spans="1:3" x14ac:dyDescent="0.25">
      <c r="A197" s="47">
        <v>8594</v>
      </c>
      <c r="B197" s="67" t="s">
        <v>930</v>
      </c>
      <c r="C197" s="66">
        <v>17.7</v>
      </c>
    </row>
    <row r="198" spans="1:3" x14ac:dyDescent="0.25">
      <c r="A198" s="47">
        <v>8596</v>
      </c>
      <c r="B198" s="67" t="s">
        <v>931</v>
      </c>
      <c r="C198" s="66">
        <v>1.6</v>
      </c>
    </row>
    <row r="199" spans="1:3" x14ac:dyDescent="0.25">
      <c r="A199" s="47">
        <v>8597</v>
      </c>
      <c r="B199" s="67" t="s">
        <v>932</v>
      </c>
      <c r="C199" s="66">
        <v>12.4</v>
      </c>
    </row>
    <row r="200" spans="1:3" x14ac:dyDescent="0.25">
      <c r="A200" s="47">
        <v>8599</v>
      </c>
      <c r="B200" s="67" t="s">
        <v>933</v>
      </c>
      <c r="C200" s="66">
        <v>7.7</v>
      </c>
    </row>
    <row r="201" spans="1:3" x14ac:dyDescent="0.25">
      <c r="A201" s="47">
        <v>8600</v>
      </c>
      <c r="B201" s="67" t="s">
        <v>934</v>
      </c>
      <c r="C201" s="66">
        <v>8.6999999999999993</v>
      </c>
    </row>
    <row r="202" spans="1:3" x14ac:dyDescent="0.25">
      <c r="A202" s="47">
        <v>8601</v>
      </c>
      <c r="B202" s="67" t="s">
        <v>935</v>
      </c>
      <c r="C202" s="66">
        <v>7.5</v>
      </c>
    </row>
    <row r="203" spans="1:3" x14ac:dyDescent="0.25">
      <c r="A203" s="47">
        <v>8602</v>
      </c>
      <c r="B203" s="67" t="s">
        <v>936</v>
      </c>
      <c r="C203" s="66">
        <v>8.6</v>
      </c>
    </row>
    <row r="204" spans="1:3" x14ac:dyDescent="0.25">
      <c r="A204" s="47">
        <v>8605</v>
      </c>
      <c r="B204" s="67" t="s">
        <v>1257</v>
      </c>
      <c r="C204" s="66">
        <v>19.5</v>
      </c>
    </row>
    <row r="205" spans="1:3" x14ac:dyDescent="0.25">
      <c r="A205" s="47">
        <v>8606</v>
      </c>
      <c r="B205" s="67" t="s">
        <v>937</v>
      </c>
      <c r="C205" s="66">
        <v>2.5</v>
      </c>
    </row>
    <row r="206" spans="1:3" x14ac:dyDescent="0.25">
      <c r="A206" s="47">
        <v>8607</v>
      </c>
      <c r="B206" s="67" t="s">
        <v>938</v>
      </c>
      <c r="C206" s="66">
        <v>8.8000000000000007</v>
      </c>
    </row>
    <row r="207" spans="1:3" x14ac:dyDescent="0.25">
      <c r="A207" s="47">
        <v>8609</v>
      </c>
      <c r="B207" s="67" t="s">
        <v>939</v>
      </c>
      <c r="C207" s="66">
        <v>8.5</v>
      </c>
    </row>
    <row r="208" spans="1:3" x14ac:dyDescent="0.25">
      <c r="A208" s="47">
        <v>8610</v>
      </c>
      <c r="B208" s="67" t="s">
        <v>940</v>
      </c>
      <c r="C208" s="66">
        <v>14.1</v>
      </c>
    </row>
    <row r="209" spans="1:3" x14ac:dyDescent="0.25">
      <c r="A209" s="47">
        <v>8612</v>
      </c>
      <c r="B209" s="67" t="s">
        <v>941</v>
      </c>
      <c r="C209" s="66">
        <v>8.1</v>
      </c>
    </row>
    <row r="210" spans="1:3" x14ac:dyDescent="0.25">
      <c r="A210" s="47">
        <v>8613</v>
      </c>
      <c r="B210" s="67" t="s">
        <v>942</v>
      </c>
      <c r="C210" s="66">
        <v>3.5</v>
      </c>
    </row>
    <row r="211" spans="1:3" x14ac:dyDescent="0.25">
      <c r="A211" s="47">
        <v>8614</v>
      </c>
      <c r="B211" s="67" t="s">
        <v>943</v>
      </c>
      <c r="C211" s="66">
        <v>6.6</v>
      </c>
    </row>
    <row r="212" spans="1:3" x14ac:dyDescent="0.25">
      <c r="A212" s="47">
        <v>8615</v>
      </c>
      <c r="B212" s="67" t="s">
        <v>944</v>
      </c>
      <c r="C212" s="66">
        <v>8.3000000000000007</v>
      </c>
    </row>
    <row r="213" spans="1:3" x14ac:dyDescent="0.25">
      <c r="A213" s="47">
        <v>8616</v>
      </c>
      <c r="B213" s="67" t="s">
        <v>945</v>
      </c>
      <c r="C213" s="66">
        <v>2.1</v>
      </c>
    </row>
    <row r="214" spans="1:3" x14ac:dyDescent="0.25">
      <c r="A214" s="47">
        <v>8617</v>
      </c>
      <c r="B214" s="48" t="s">
        <v>946</v>
      </c>
      <c r="C214" s="66">
        <v>4.5</v>
      </c>
    </row>
    <row r="215" spans="1:3" x14ac:dyDescent="0.25">
      <c r="A215" s="47">
        <v>8618</v>
      </c>
      <c r="B215" s="67" t="s">
        <v>947</v>
      </c>
      <c r="C215" s="66">
        <v>5.4</v>
      </c>
    </row>
    <row r="216" spans="1:3" x14ac:dyDescent="0.25">
      <c r="A216" s="47">
        <v>8619</v>
      </c>
      <c r="B216" s="67" t="s">
        <v>948</v>
      </c>
      <c r="C216" s="66">
        <v>1.7</v>
      </c>
    </row>
    <row r="217" spans="1:3" x14ac:dyDescent="0.25">
      <c r="A217" s="47">
        <v>8620</v>
      </c>
      <c r="B217" s="67" t="s">
        <v>949</v>
      </c>
      <c r="C217" s="66">
        <v>6.2</v>
      </c>
    </row>
    <row r="218" spans="1:3" x14ac:dyDescent="0.25">
      <c r="A218" s="47">
        <v>8621</v>
      </c>
      <c r="B218" s="67" t="s">
        <v>950</v>
      </c>
      <c r="C218" s="66">
        <v>9.9</v>
      </c>
    </row>
    <row r="219" spans="1:3" x14ac:dyDescent="0.25">
      <c r="A219" s="47">
        <v>8622</v>
      </c>
      <c r="B219" s="67" t="s">
        <v>951</v>
      </c>
      <c r="C219" s="66">
        <v>1.8</v>
      </c>
    </row>
    <row r="220" spans="1:3" x14ac:dyDescent="0.25">
      <c r="A220" s="47">
        <v>8623</v>
      </c>
      <c r="B220" s="67" t="s">
        <v>952</v>
      </c>
      <c r="C220" s="66">
        <v>6.5</v>
      </c>
    </row>
    <row r="221" spans="1:3" x14ac:dyDescent="0.25">
      <c r="A221" s="47">
        <v>8624</v>
      </c>
      <c r="B221" s="67" t="s">
        <v>953</v>
      </c>
      <c r="C221" s="66">
        <v>7.6</v>
      </c>
    </row>
    <row r="222" spans="1:3" x14ac:dyDescent="0.25">
      <c r="A222" s="47">
        <v>8625</v>
      </c>
      <c r="B222" s="67" t="s">
        <v>954</v>
      </c>
      <c r="C222" s="66">
        <v>1.9</v>
      </c>
    </row>
    <row r="223" spans="1:3" x14ac:dyDescent="0.25">
      <c r="A223" s="47">
        <v>8626</v>
      </c>
      <c r="B223" s="67" t="s">
        <v>954</v>
      </c>
      <c r="C223" s="66">
        <v>2.2999999999999998</v>
      </c>
    </row>
    <row r="224" spans="1:3" x14ac:dyDescent="0.25">
      <c r="A224" s="47">
        <v>8627</v>
      </c>
      <c r="B224" s="67" t="s">
        <v>1365</v>
      </c>
      <c r="C224" s="66">
        <v>16.3</v>
      </c>
    </row>
    <row r="225" spans="1:3" x14ac:dyDescent="0.25">
      <c r="A225" s="47">
        <v>8628</v>
      </c>
      <c r="B225" s="67" t="s">
        <v>955</v>
      </c>
      <c r="C225" s="66">
        <v>2.5</v>
      </c>
    </row>
    <row r="226" spans="1:3" x14ac:dyDescent="0.25">
      <c r="A226" s="47">
        <v>8629</v>
      </c>
      <c r="B226" s="67" t="s">
        <v>956</v>
      </c>
      <c r="C226" s="66">
        <v>0.3</v>
      </c>
    </row>
    <row r="227" spans="1:3" x14ac:dyDescent="0.25">
      <c r="A227" s="47">
        <v>8630</v>
      </c>
      <c r="B227" s="67" t="s">
        <v>957</v>
      </c>
      <c r="C227" s="66">
        <v>6</v>
      </c>
    </row>
    <row r="228" spans="1:3" x14ac:dyDescent="0.25">
      <c r="A228" s="47">
        <v>8631</v>
      </c>
      <c r="B228" s="67" t="s">
        <v>958</v>
      </c>
      <c r="C228" s="66">
        <v>1.1000000000000001</v>
      </c>
    </row>
    <row r="229" spans="1:3" x14ac:dyDescent="0.25">
      <c r="A229" s="47">
        <v>8632</v>
      </c>
      <c r="B229" s="67" t="s">
        <v>959</v>
      </c>
      <c r="C229" s="66">
        <v>0.3</v>
      </c>
    </row>
    <row r="230" spans="1:3" x14ac:dyDescent="0.25">
      <c r="A230" s="47">
        <v>8633</v>
      </c>
      <c r="B230" s="67" t="s">
        <v>960</v>
      </c>
      <c r="C230" s="66">
        <v>1.2</v>
      </c>
    </row>
    <row r="231" spans="1:3" x14ac:dyDescent="0.25">
      <c r="A231" s="47">
        <v>8634</v>
      </c>
      <c r="B231" s="67" t="s">
        <v>961</v>
      </c>
      <c r="C231" s="66">
        <v>1.9</v>
      </c>
    </row>
    <row r="232" spans="1:3" x14ac:dyDescent="0.25">
      <c r="A232" s="47">
        <v>8635</v>
      </c>
      <c r="B232" s="67" t="s">
        <v>962</v>
      </c>
      <c r="C232" s="66">
        <v>12.6</v>
      </c>
    </row>
    <row r="233" spans="1:3" x14ac:dyDescent="0.25">
      <c r="A233" s="47">
        <v>8636</v>
      </c>
      <c r="B233" s="67" t="s">
        <v>963</v>
      </c>
      <c r="C233" s="66">
        <v>5</v>
      </c>
    </row>
    <row r="234" spans="1:3" x14ac:dyDescent="0.25">
      <c r="A234" s="47">
        <v>8637</v>
      </c>
      <c r="B234" s="67" t="s">
        <v>964</v>
      </c>
      <c r="C234" s="66">
        <v>4.0999999999999996</v>
      </c>
    </row>
    <row r="235" spans="1:3" x14ac:dyDescent="0.25">
      <c r="A235" s="47">
        <v>8638</v>
      </c>
      <c r="B235" s="67" t="s">
        <v>965</v>
      </c>
      <c r="C235" s="66">
        <v>5.9</v>
      </c>
    </row>
    <row r="236" spans="1:3" x14ac:dyDescent="0.25">
      <c r="A236" s="47">
        <v>8639</v>
      </c>
      <c r="B236" s="48" t="s">
        <v>966</v>
      </c>
      <c r="C236" s="62">
        <v>2.1</v>
      </c>
    </row>
    <row r="237" spans="1:3" x14ac:dyDescent="0.25">
      <c r="A237" s="47">
        <v>8642</v>
      </c>
      <c r="B237" s="67" t="s">
        <v>967</v>
      </c>
      <c r="C237" s="66">
        <v>4</v>
      </c>
    </row>
    <row r="238" spans="1:3" x14ac:dyDescent="0.25">
      <c r="A238" s="47">
        <v>8643</v>
      </c>
      <c r="B238" s="67" t="s">
        <v>968</v>
      </c>
      <c r="C238" s="66">
        <v>8</v>
      </c>
    </row>
    <row r="239" spans="1:3" x14ac:dyDescent="0.25">
      <c r="A239" s="47">
        <v>8644</v>
      </c>
      <c r="B239" s="67" t="s">
        <v>969</v>
      </c>
      <c r="C239" s="66">
        <v>5.2</v>
      </c>
    </row>
    <row r="240" spans="1:3" x14ac:dyDescent="0.25">
      <c r="A240" s="47">
        <v>8645</v>
      </c>
      <c r="B240" s="67" t="s">
        <v>970</v>
      </c>
      <c r="C240" s="66">
        <v>2.2999999999999998</v>
      </c>
    </row>
    <row r="241" spans="1:3" x14ac:dyDescent="0.25">
      <c r="A241" s="47">
        <v>8646</v>
      </c>
      <c r="B241" s="67" t="s">
        <v>971</v>
      </c>
      <c r="C241" s="66">
        <v>5.4</v>
      </c>
    </row>
    <row r="242" spans="1:3" x14ac:dyDescent="0.25">
      <c r="A242" s="47">
        <v>8647</v>
      </c>
      <c r="B242" s="67" t="s">
        <v>972</v>
      </c>
      <c r="C242" s="66">
        <v>0.6</v>
      </c>
    </row>
    <row r="243" spans="1:3" x14ac:dyDescent="0.25">
      <c r="A243" s="47">
        <v>8648</v>
      </c>
      <c r="B243" s="67" t="s">
        <v>973</v>
      </c>
      <c r="C243" s="66">
        <v>13.8</v>
      </c>
    </row>
    <row r="244" spans="1:3" x14ac:dyDescent="0.25">
      <c r="A244" s="47">
        <v>8649</v>
      </c>
      <c r="B244" s="67" t="s">
        <v>974</v>
      </c>
      <c r="C244" s="66">
        <v>1.9</v>
      </c>
    </row>
    <row r="245" spans="1:3" x14ac:dyDescent="0.25">
      <c r="A245" s="47">
        <v>8650</v>
      </c>
      <c r="B245" s="67" t="s">
        <v>975</v>
      </c>
      <c r="C245" s="66">
        <v>3.6</v>
      </c>
    </row>
    <row r="246" spans="1:3" x14ac:dyDescent="0.25">
      <c r="A246" s="47">
        <v>8651</v>
      </c>
      <c r="B246" s="67" t="s">
        <v>976</v>
      </c>
      <c r="C246" s="66">
        <v>13.5</v>
      </c>
    </row>
    <row r="247" spans="1:3" x14ac:dyDescent="0.25">
      <c r="A247" s="65">
        <v>8655</v>
      </c>
      <c r="B247" s="67" t="s">
        <v>1258</v>
      </c>
      <c r="C247" s="66">
        <v>13.3</v>
      </c>
    </row>
    <row r="248" spans="1:3" x14ac:dyDescent="0.25">
      <c r="A248" s="65">
        <v>8656</v>
      </c>
      <c r="B248" s="67" t="s">
        <v>977</v>
      </c>
      <c r="C248" s="66">
        <v>6.3</v>
      </c>
    </row>
    <row r="249" spans="1:3" x14ac:dyDescent="0.25">
      <c r="A249" s="65">
        <v>8657</v>
      </c>
      <c r="B249" s="67" t="s">
        <v>978</v>
      </c>
      <c r="C249" s="66">
        <v>2.1</v>
      </c>
    </row>
    <row r="250" spans="1:3" x14ac:dyDescent="0.25">
      <c r="A250" s="65">
        <v>8658</v>
      </c>
      <c r="B250" s="67" t="s">
        <v>979</v>
      </c>
      <c r="C250" s="66">
        <v>5.4</v>
      </c>
    </row>
    <row r="251" spans="1:3" x14ac:dyDescent="0.25">
      <c r="A251" s="65">
        <v>8659</v>
      </c>
      <c r="B251" s="67" t="s">
        <v>1223</v>
      </c>
      <c r="C251" s="66">
        <v>11.2</v>
      </c>
    </row>
    <row r="252" spans="1:3" x14ac:dyDescent="0.25">
      <c r="A252" s="65">
        <v>8660</v>
      </c>
      <c r="B252" s="67" t="s">
        <v>1224</v>
      </c>
      <c r="C252" s="66">
        <v>5.6</v>
      </c>
    </row>
    <row r="253" spans="1:3" x14ac:dyDescent="0.25">
      <c r="A253" s="65">
        <v>8661</v>
      </c>
      <c r="B253" s="67" t="s">
        <v>1225</v>
      </c>
      <c r="C253" s="66">
        <v>14.1</v>
      </c>
    </row>
    <row r="254" spans="1:3" x14ac:dyDescent="0.25">
      <c r="A254" s="65">
        <v>8662</v>
      </c>
      <c r="B254" s="67" t="s">
        <v>1226</v>
      </c>
      <c r="C254" s="66">
        <v>3.9</v>
      </c>
    </row>
    <row r="255" spans="1:3" x14ac:dyDescent="0.25">
      <c r="A255" s="65">
        <v>8663</v>
      </c>
      <c r="B255" s="67" t="s">
        <v>1227</v>
      </c>
      <c r="C255" s="66">
        <v>13.4</v>
      </c>
    </row>
    <row r="256" spans="1:3" x14ac:dyDescent="0.25">
      <c r="A256" s="65">
        <v>8664</v>
      </c>
      <c r="B256" s="67" t="s">
        <v>1228</v>
      </c>
      <c r="C256" s="66">
        <v>6</v>
      </c>
    </row>
    <row r="257" spans="1:3" x14ac:dyDescent="0.25">
      <c r="A257" s="65">
        <v>8665</v>
      </c>
      <c r="B257" s="67" t="s">
        <v>1362</v>
      </c>
      <c r="C257" s="66">
        <v>10.199999999999999</v>
      </c>
    </row>
    <row r="258" spans="1:3" x14ac:dyDescent="0.25">
      <c r="A258" s="65">
        <v>8666</v>
      </c>
      <c r="B258" s="67" t="s">
        <v>1363</v>
      </c>
      <c r="C258" s="66">
        <v>2.5</v>
      </c>
    </row>
    <row r="259" spans="1:3" x14ac:dyDescent="0.25">
      <c r="A259" s="65">
        <v>8667</v>
      </c>
      <c r="B259" s="67" t="s">
        <v>1364</v>
      </c>
      <c r="C259" s="66">
        <v>7.2</v>
      </c>
    </row>
    <row r="260" spans="1:3" x14ac:dyDescent="0.25">
      <c r="A260" s="65"/>
      <c r="B260" s="67"/>
      <c r="C260" s="66"/>
    </row>
    <row r="261" spans="1:3" ht="15.75" thickBot="1" x14ac:dyDescent="0.3">
      <c r="A261" s="72">
        <v>8938</v>
      </c>
      <c r="B261" s="54" t="s">
        <v>980</v>
      </c>
      <c r="C261" s="128">
        <v>0.8</v>
      </c>
    </row>
    <row r="262" spans="1:3" ht="15.75" thickBot="1" x14ac:dyDescent="0.3">
      <c r="B262" s="87" t="s">
        <v>40</v>
      </c>
      <c r="C262" s="88">
        <f>SUM(C157:C261)</f>
        <v>698.1</v>
      </c>
    </row>
  </sheetData>
  <mergeCells count="5">
    <mergeCell ref="A1:C1"/>
    <mergeCell ref="A23:C23"/>
    <mergeCell ref="A86:C86"/>
    <mergeCell ref="A155:C155"/>
    <mergeCell ref="A80:C80"/>
  </mergeCells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7"/>
  <sheetViews>
    <sheetView topLeftCell="A177" zoomScaleNormal="100" workbookViewId="0">
      <selection activeCell="C208" sqref="C208"/>
    </sheetView>
  </sheetViews>
  <sheetFormatPr defaultRowHeight="15" x14ac:dyDescent="0.25"/>
  <cols>
    <col min="1" max="1" width="12.5703125" style="1" customWidth="1"/>
    <col min="2" max="2" width="72.5703125" style="43" customWidth="1"/>
    <col min="3" max="3" width="15.5703125" style="1" customWidth="1"/>
    <col min="4" max="16384" width="9.140625" style="1"/>
  </cols>
  <sheetData>
    <row r="1" spans="1:3" ht="15.75" thickBot="1" x14ac:dyDescent="0.3">
      <c r="A1" s="365" t="s">
        <v>247</v>
      </c>
      <c r="B1" s="366"/>
      <c r="C1" s="367"/>
    </row>
    <row r="2" spans="1:3" s="33" customFormat="1" ht="27.75" customHeight="1" thickBot="1" x14ac:dyDescent="0.3">
      <c r="A2" s="6" t="s">
        <v>0</v>
      </c>
      <c r="B2" s="7" t="s">
        <v>1</v>
      </c>
      <c r="C2" s="5" t="s">
        <v>2</v>
      </c>
    </row>
    <row r="3" spans="1:3" x14ac:dyDescent="0.25">
      <c r="A3" s="107" t="s">
        <v>465</v>
      </c>
      <c r="B3" s="60" t="s">
        <v>711</v>
      </c>
      <c r="C3" s="185">
        <v>65.900000000000006</v>
      </c>
    </row>
    <row r="4" spans="1:3" x14ac:dyDescent="0.25">
      <c r="A4" s="39" t="s">
        <v>712</v>
      </c>
      <c r="B4" s="58" t="s">
        <v>713</v>
      </c>
      <c r="C4" s="186">
        <v>25.4</v>
      </c>
    </row>
    <row r="5" spans="1:3" x14ac:dyDescent="0.25">
      <c r="A5" s="36" t="s">
        <v>714</v>
      </c>
      <c r="B5" s="58" t="s">
        <v>715</v>
      </c>
      <c r="C5" s="186">
        <v>118.4</v>
      </c>
    </row>
    <row r="6" spans="1:3" x14ac:dyDescent="0.25">
      <c r="A6" s="39" t="s">
        <v>716</v>
      </c>
      <c r="B6" s="58" t="s">
        <v>717</v>
      </c>
      <c r="C6" s="186">
        <v>98.7</v>
      </c>
    </row>
    <row r="7" spans="1:3" x14ac:dyDescent="0.25">
      <c r="A7" s="39" t="s">
        <v>718</v>
      </c>
      <c r="B7" s="58" t="s">
        <v>719</v>
      </c>
      <c r="C7" s="186">
        <v>64.900000000000006</v>
      </c>
    </row>
    <row r="8" spans="1:3" x14ac:dyDescent="0.25">
      <c r="A8" s="36" t="s">
        <v>720</v>
      </c>
      <c r="B8" s="58" t="s">
        <v>721</v>
      </c>
      <c r="C8" s="186">
        <v>24.5</v>
      </c>
    </row>
    <row r="9" spans="1:3" x14ac:dyDescent="0.25">
      <c r="A9" s="36" t="s">
        <v>722</v>
      </c>
      <c r="B9" s="58" t="s">
        <v>723</v>
      </c>
      <c r="C9" s="186">
        <v>52.5</v>
      </c>
    </row>
    <row r="10" spans="1:3" x14ac:dyDescent="0.25">
      <c r="A10" s="39" t="s">
        <v>724</v>
      </c>
      <c r="B10" s="38" t="s">
        <v>725</v>
      </c>
      <c r="C10" s="173">
        <v>85</v>
      </c>
    </row>
    <row r="11" spans="1:3" x14ac:dyDescent="0.25">
      <c r="A11" s="39" t="s">
        <v>726</v>
      </c>
      <c r="B11" s="38" t="s">
        <v>727</v>
      </c>
      <c r="C11" s="173">
        <v>15</v>
      </c>
    </row>
    <row r="12" spans="1:3" x14ac:dyDescent="0.25">
      <c r="A12" s="39" t="s">
        <v>728</v>
      </c>
      <c r="B12" s="38" t="s">
        <v>729</v>
      </c>
      <c r="C12" s="173">
        <v>37.9</v>
      </c>
    </row>
    <row r="13" spans="1:3" x14ac:dyDescent="0.25">
      <c r="A13" s="39" t="s">
        <v>730</v>
      </c>
      <c r="B13" s="38" t="s">
        <v>731</v>
      </c>
      <c r="C13" s="173">
        <v>31.5</v>
      </c>
    </row>
    <row r="14" spans="1:3" x14ac:dyDescent="0.25">
      <c r="A14" s="39" t="s">
        <v>732</v>
      </c>
      <c r="B14" s="58" t="s">
        <v>733</v>
      </c>
      <c r="C14" s="186">
        <v>33.200000000000003</v>
      </c>
    </row>
    <row r="15" spans="1:3" x14ac:dyDescent="0.25">
      <c r="A15" s="36" t="s">
        <v>471</v>
      </c>
      <c r="B15" s="38" t="s">
        <v>734</v>
      </c>
      <c r="C15" s="173">
        <v>5.7</v>
      </c>
    </row>
    <row r="16" spans="1:3" ht="15.75" thickBot="1" x14ac:dyDescent="0.3">
      <c r="A16" s="187" t="s">
        <v>735</v>
      </c>
      <c r="B16" s="42" t="s">
        <v>736</v>
      </c>
      <c r="C16" s="188">
        <v>53.3</v>
      </c>
    </row>
    <row r="17" spans="1:3" ht="15.75" thickBot="1" x14ac:dyDescent="0.3">
      <c r="B17" s="89" t="s">
        <v>20</v>
      </c>
      <c r="C17" s="90">
        <f>SUM(C3:C16)</f>
        <v>711.90000000000009</v>
      </c>
    </row>
    <row r="18" spans="1:3" ht="15.75" thickBot="1" x14ac:dyDescent="0.3"/>
    <row r="19" spans="1:3" ht="15.75" thickBot="1" x14ac:dyDescent="0.3">
      <c r="A19" s="368" t="s">
        <v>246</v>
      </c>
      <c r="B19" s="369"/>
      <c r="C19" s="369"/>
    </row>
    <row r="20" spans="1:3" ht="30" customHeight="1" thickBot="1" x14ac:dyDescent="0.3">
      <c r="A20" s="9" t="s">
        <v>0</v>
      </c>
      <c r="B20" s="10" t="s">
        <v>1</v>
      </c>
      <c r="C20" s="10" t="s">
        <v>2</v>
      </c>
    </row>
    <row r="21" spans="1:3" x14ac:dyDescent="0.25">
      <c r="A21" s="118">
        <v>2431</v>
      </c>
      <c r="B21" s="45" t="s">
        <v>513</v>
      </c>
      <c r="C21" s="46">
        <f>30.2-28.1</f>
        <v>2.0999999999999979</v>
      </c>
    </row>
    <row r="22" spans="1:3" x14ac:dyDescent="0.25">
      <c r="A22" s="264">
        <v>2855</v>
      </c>
      <c r="B22" s="265" t="s">
        <v>1229</v>
      </c>
      <c r="C22" s="266">
        <v>22.4</v>
      </c>
    </row>
    <row r="23" spans="1:3" x14ac:dyDescent="0.25">
      <c r="A23" s="50">
        <v>2859</v>
      </c>
      <c r="B23" s="48" t="s">
        <v>790</v>
      </c>
      <c r="C23" s="120">
        <v>11.9</v>
      </c>
    </row>
    <row r="24" spans="1:3" x14ac:dyDescent="0.25">
      <c r="A24" s="65">
        <v>2859</v>
      </c>
      <c r="B24" s="67" t="s">
        <v>791</v>
      </c>
      <c r="C24" s="174">
        <v>7.5</v>
      </c>
    </row>
    <row r="25" spans="1:3" x14ac:dyDescent="0.25">
      <c r="A25" s="65">
        <v>2860</v>
      </c>
      <c r="B25" s="67" t="s">
        <v>792</v>
      </c>
      <c r="C25" s="174">
        <v>7.7</v>
      </c>
    </row>
    <row r="26" spans="1:3" x14ac:dyDescent="0.25">
      <c r="A26" s="65">
        <v>2861</v>
      </c>
      <c r="B26" s="67" t="s">
        <v>1302</v>
      </c>
      <c r="C26" s="174">
        <v>41.5</v>
      </c>
    </row>
    <row r="27" spans="1:3" x14ac:dyDescent="0.25">
      <c r="A27" s="65">
        <v>2862</v>
      </c>
      <c r="B27" s="67" t="s">
        <v>794</v>
      </c>
      <c r="C27" s="174">
        <v>4.5</v>
      </c>
    </row>
    <row r="28" spans="1:3" x14ac:dyDescent="0.25">
      <c r="A28" s="65">
        <v>2863</v>
      </c>
      <c r="B28" s="48" t="s">
        <v>795</v>
      </c>
      <c r="C28" s="49">
        <v>8.4</v>
      </c>
    </row>
    <row r="29" spans="1:3" x14ac:dyDescent="0.25">
      <c r="A29" s="65">
        <v>2864</v>
      </c>
      <c r="B29" s="67" t="s">
        <v>796</v>
      </c>
      <c r="C29" s="174">
        <v>2.8</v>
      </c>
    </row>
    <row r="30" spans="1:3" x14ac:dyDescent="0.25">
      <c r="A30" s="65">
        <v>2865</v>
      </c>
      <c r="B30" s="67" t="s">
        <v>797</v>
      </c>
      <c r="C30" s="174">
        <v>7</v>
      </c>
    </row>
    <row r="31" spans="1:3" x14ac:dyDescent="0.25">
      <c r="A31" s="65">
        <v>2866</v>
      </c>
      <c r="B31" s="67" t="s">
        <v>798</v>
      </c>
      <c r="C31" s="174">
        <v>5.5</v>
      </c>
    </row>
    <row r="32" spans="1:3" x14ac:dyDescent="0.25">
      <c r="A32" s="65">
        <v>2867</v>
      </c>
      <c r="B32" s="67" t="s">
        <v>799</v>
      </c>
      <c r="C32" s="174">
        <v>7.8</v>
      </c>
    </row>
    <row r="33" spans="1:3" x14ac:dyDescent="0.25">
      <c r="A33" s="65">
        <v>2868</v>
      </c>
      <c r="B33" s="67" t="s">
        <v>800</v>
      </c>
      <c r="C33" s="174">
        <v>3.2</v>
      </c>
    </row>
    <row r="34" spans="1:3" x14ac:dyDescent="0.25">
      <c r="A34" s="65">
        <v>2869</v>
      </c>
      <c r="B34" s="67" t="s">
        <v>801</v>
      </c>
      <c r="C34" s="174">
        <v>33</v>
      </c>
    </row>
    <row r="35" spans="1:3" x14ac:dyDescent="0.25">
      <c r="A35" s="65">
        <v>2870</v>
      </c>
      <c r="B35" s="67" t="s">
        <v>802</v>
      </c>
      <c r="C35" s="174">
        <v>22</v>
      </c>
    </row>
    <row r="36" spans="1:3" x14ac:dyDescent="0.25">
      <c r="A36" s="65">
        <v>2871</v>
      </c>
      <c r="B36" s="67" t="s">
        <v>803</v>
      </c>
      <c r="C36" s="174">
        <v>20.9</v>
      </c>
    </row>
    <row r="37" spans="1:3" x14ac:dyDescent="0.25">
      <c r="A37" s="65">
        <v>2872</v>
      </c>
      <c r="B37" s="67" t="s">
        <v>804</v>
      </c>
      <c r="C37" s="174">
        <v>12</v>
      </c>
    </row>
    <row r="38" spans="1:3" x14ac:dyDescent="0.25">
      <c r="A38" s="50">
        <v>2873</v>
      </c>
      <c r="B38" s="67" t="s">
        <v>805</v>
      </c>
      <c r="C38" s="122">
        <v>12.2</v>
      </c>
    </row>
    <row r="39" spans="1:3" x14ac:dyDescent="0.25">
      <c r="A39" s="65">
        <v>2874</v>
      </c>
      <c r="B39" s="67" t="s">
        <v>806</v>
      </c>
      <c r="C39" s="174">
        <v>35</v>
      </c>
    </row>
    <row r="40" spans="1:3" x14ac:dyDescent="0.25">
      <c r="A40" s="50">
        <v>2875</v>
      </c>
      <c r="B40" s="67" t="s">
        <v>807</v>
      </c>
      <c r="C40" s="122">
        <v>62.4</v>
      </c>
    </row>
    <row r="41" spans="1:3" x14ac:dyDescent="0.25">
      <c r="A41" s="65">
        <v>2878</v>
      </c>
      <c r="B41" s="67" t="s">
        <v>808</v>
      </c>
      <c r="C41" s="174">
        <v>15.5</v>
      </c>
    </row>
    <row r="42" spans="1:3" x14ac:dyDescent="0.25">
      <c r="A42" s="65">
        <v>2879</v>
      </c>
      <c r="B42" s="67" t="s">
        <v>809</v>
      </c>
      <c r="C42" s="174">
        <v>10.8</v>
      </c>
    </row>
    <row r="43" spans="1:3" x14ac:dyDescent="0.25">
      <c r="A43" s="65">
        <v>2882</v>
      </c>
      <c r="B43" s="67" t="s">
        <v>810</v>
      </c>
      <c r="C43" s="174">
        <v>24.5</v>
      </c>
    </row>
    <row r="44" spans="1:3" x14ac:dyDescent="0.25">
      <c r="A44" s="47">
        <v>2883</v>
      </c>
      <c r="B44" s="48" t="s">
        <v>811</v>
      </c>
      <c r="C44" s="174">
        <v>14</v>
      </c>
    </row>
    <row r="45" spans="1:3" x14ac:dyDescent="0.25">
      <c r="A45" s="47">
        <v>2884</v>
      </c>
      <c r="B45" s="48" t="s">
        <v>812</v>
      </c>
      <c r="C45" s="49" t="s">
        <v>813</v>
      </c>
    </row>
    <row r="46" spans="1:3" x14ac:dyDescent="0.25">
      <c r="A46" s="47">
        <v>2885</v>
      </c>
      <c r="B46" s="48" t="s">
        <v>814</v>
      </c>
      <c r="C46" s="49">
        <v>47.4</v>
      </c>
    </row>
    <row r="47" spans="1:3" x14ac:dyDescent="0.25">
      <c r="A47" s="47">
        <v>2886</v>
      </c>
      <c r="B47" s="48" t="s">
        <v>815</v>
      </c>
      <c r="C47" s="49">
        <v>17</v>
      </c>
    </row>
    <row r="48" spans="1:3" x14ac:dyDescent="0.25">
      <c r="A48" s="47">
        <v>2887</v>
      </c>
      <c r="B48" s="48" t="s">
        <v>816</v>
      </c>
      <c r="C48" s="49">
        <v>9.9</v>
      </c>
    </row>
    <row r="49" spans="1:3" x14ac:dyDescent="0.25">
      <c r="A49" s="47">
        <v>2889</v>
      </c>
      <c r="B49" s="48" t="s">
        <v>817</v>
      </c>
      <c r="C49" s="49">
        <v>34.700000000000003</v>
      </c>
    </row>
    <row r="50" spans="1:3" x14ac:dyDescent="0.25">
      <c r="A50" s="47">
        <v>2890</v>
      </c>
      <c r="B50" s="48" t="s">
        <v>1254</v>
      </c>
      <c r="C50" s="49">
        <v>15.4</v>
      </c>
    </row>
    <row r="51" spans="1:3" x14ac:dyDescent="0.25">
      <c r="A51" s="47">
        <v>2891</v>
      </c>
      <c r="B51" s="67" t="s">
        <v>818</v>
      </c>
      <c r="C51" s="49">
        <v>7.3</v>
      </c>
    </row>
    <row r="52" spans="1:3" x14ac:dyDescent="0.25">
      <c r="A52" s="47">
        <v>2892</v>
      </c>
      <c r="B52" s="67" t="s">
        <v>1173</v>
      </c>
      <c r="C52" s="49">
        <v>22.4</v>
      </c>
    </row>
    <row r="53" spans="1:3" x14ac:dyDescent="0.25">
      <c r="A53" s="47">
        <v>2894</v>
      </c>
      <c r="B53" s="67" t="s">
        <v>1174</v>
      </c>
      <c r="C53" s="120">
        <v>20.2</v>
      </c>
    </row>
    <row r="54" spans="1:3" x14ac:dyDescent="0.25">
      <c r="A54" s="47">
        <v>2895</v>
      </c>
      <c r="B54" s="67" t="s">
        <v>819</v>
      </c>
      <c r="C54" s="49">
        <v>31</v>
      </c>
    </row>
    <row r="55" spans="1:3" x14ac:dyDescent="0.25">
      <c r="A55" s="47">
        <v>2896</v>
      </c>
      <c r="B55" s="67" t="s">
        <v>820</v>
      </c>
      <c r="C55" s="49">
        <v>17</v>
      </c>
    </row>
    <row r="56" spans="1:3" x14ac:dyDescent="0.25">
      <c r="A56" s="47">
        <v>2897</v>
      </c>
      <c r="B56" s="67" t="s">
        <v>821</v>
      </c>
      <c r="C56" s="174">
        <v>53</v>
      </c>
    </row>
    <row r="57" spans="1:3" ht="15.75" thickBot="1" x14ac:dyDescent="0.3">
      <c r="A57" s="248">
        <v>2898</v>
      </c>
      <c r="B57" s="341" t="s">
        <v>1301</v>
      </c>
      <c r="C57" s="340">
        <v>9</v>
      </c>
    </row>
    <row r="58" spans="1:3" ht="15.75" thickBot="1" x14ac:dyDescent="0.3">
      <c r="B58" s="76" t="s">
        <v>40</v>
      </c>
      <c r="C58" s="92">
        <f>SUM(C21:C57)</f>
        <v>678.89999999999986</v>
      </c>
    </row>
    <row r="59" spans="1:3" ht="15.75" thickBot="1" x14ac:dyDescent="0.3"/>
    <row r="60" spans="1:3" ht="15.75" thickBot="1" x14ac:dyDescent="0.3">
      <c r="A60" s="356" t="s">
        <v>245</v>
      </c>
      <c r="B60" s="357"/>
      <c r="C60" s="358"/>
    </row>
    <row r="61" spans="1:3" ht="30" customHeight="1" thickBot="1" x14ac:dyDescent="0.3">
      <c r="A61" s="239" t="s">
        <v>0</v>
      </c>
      <c r="B61" s="239" t="s">
        <v>1</v>
      </c>
      <c r="C61" s="239" t="s">
        <v>2</v>
      </c>
    </row>
    <row r="62" spans="1:3" x14ac:dyDescent="0.25">
      <c r="A62" s="118">
        <v>5447</v>
      </c>
      <c r="B62" s="190" t="s">
        <v>573</v>
      </c>
      <c r="C62" s="137">
        <v>2.1</v>
      </c>
    </row>
    <row r="63" spans="1:3" x14ac:dyDescent="0.25">
      <c r="A63" s="65">
        <v>5851</v>
      </c>
      <c r="B63" s="67" t="s">
        <v>981</v>
      </c>
      <c r="C63" s="66">
        <v>3</v>
      </c>
    </row>
    <row r="64" spans="1:3" x14ac:dyDescent="0.25">
      <c r="A64" s="65">
        <v>5852</v>
      </c>
      <c r="B64" s="67" t="s">
        <v>982</v>
      </c>
      <c r="C64" s="66">
        <v>10</v>
      </c>
    </row>
    <row r="65" spans="1:3" x14ac:dyDescent="0.25">
      <c r="A65" s="65">
        <v>5853</v>
      </c>
      <c r="B65" s="67" t="s">
        <v>983</v>
      </c>
      <c r="C65" s="66">
        <v>6.4</v>
      </c>
    </row>
    <row r="66" spans="1:3" x14ac:dyDescent="0.25">
      <c r="A66" s="65">
        <v>5854</v>
      </c>
      <c r="B66" s="67" t="s">
        <v>984</v>
      </c>
      <c r="C66" s="66">
        <v>19.600000000000001</v>
      </c>
    </row>
    <row r="67" spans="1:3" x14ac:dyDescent="0.25">
      <c r="A67" s="65">
        <v>5855</v>
      </c>
      <c r="B67" s="67" t="s">
        <v>985</v>
      </c>
      <c r="C67" s="66">
        <v>53.6</v>
      </c>
    </row>
    <row r="68" spans="1:3" x14ac:dyDescent="0.25">
      <c r="A68" s="65">
        <v>5856</v>
      </c>
      <c r="B68" s="67" t="s">
        <v>986</v>
      </c>
      <c r="C68" s="66">
        <v>23.7</v>
      </c>
    </row>
    <row r="69" spans="1:3" x14ac:dyDescent="0.25">
      <c r="A69" s="65">
        <v>5858</v>
      </c>
      <c r="B69" s="67" t="s">
        <v>987</v>
      </c>
      <c r="C69" s="66">
        <v>8</v>
      </c>
    </row>
    <row r="70" spans="1:3" x14ac:dyDescent="0.25">
      <c r="A70" s="65">
        <v>5859</v>
      </c>
      <c r="B70" s="67" t="s">
        <v>988</v>
      </c>
      <c r="C70" s="66">
        <v>12</v>
      </c>
    </row>
    <row r="71" spans="1:3" x14ac:dyDescent="0.25">
      <c r="A71" s="65">
        <v>5860</v>
      </c>
      <c r="B71" s="67" t="s">
        <v>989</v>
      </c>
      <c r="C71" s="66">
        <v>4.0999999999999996</v>
      </c>
    </row>
    <row r="72" spans="1:3" x14ac:dyDescent="0.25">
      <c r="A72" s="65">
        <v>5861</v>
      </c>
      <c r="B72" s="67" t="s">
        <v>990</v>
      </c>
      <c r="C72" s="66">
        <v>36.4</v>
      </c>
    </row>
    <row r="73" spans="1:3" x14ac:dyDescent="0.25">
      <c r="A73" s="65">
        <v>5862</v>
      </c>
      <c r="B73" s="67" t="s">
        <v>991</v>
      </c>
      <c r="C73" s="66">
        <v>24.2</v>
      </c>
    </row>
    <row r="74" spans="1:3" x14ac:dyDescent="0.25">
      <c r="A74" s="65">
        <v>5863</v>
      </c>
      <c r="B74" s="67" t="s">
        <v>992</v>
      </c>
      <c r="C74" s="66">
        <v>8.5</v>
      </c>
    </row>
    <row r="75" spans="1:3" x14ac:dyDescent="0.25">
      <c r="A75" s="65">
        <v>5864</v>
      </c>
      <c r="B75" s="67" t="s">
        <v>993</v>
      </c>
      <c r="C75" s="66">
        <v>8</v>
      </c>
    </row>
    <row r="76" spans="1:3" x14ac:dyDescent="0.25">
      <c r="A76" s="65">
        <v>5865</v>
      </c>
      <c r="B76" s="67" t="s">
        <v>994</v>
      </c>
      <c r="C76" s="66">
        <v>26.9</v>
      </c>
    </row>
    <row r="77" spans="1:3" x14ac:dyDescent="0.25">
      <c r="A77" s="65">
        <v>5866</v>
      </c>
      <c r="B77" s="67" t="s">
        <v>995</v>
      </c>
      <c r="C77" s="66">
        <v>16.600000000000001</v>
      </c>
    </row>
    <row r="78" spans="1:3" x14ac:dyDescent="0.25">
      <c r="A78" s="65">
        <v>5867</v>
      </c>
      <c r="B78" s="67" t="s">
        <v>996</v>
      </c>
      <c r="C78" s="66">
        <v>11</v>
      </c>
    </row>
    <row r="79" spans="1:3" x14ac:dyDescent="0.25">
      <c r="A79" s="65">
        <v>5868</v>
      </c>
      <c r="B79" s="67" t="s">
        <v>997</v>
      </c>
      <c r="C79" s="66">
        <v>11.3</v>
      </c>
    </row>
    <row r="80" spans="1:3" x14ac:dyDescent="0.25">
      <c r="A80" s="65">
        <v>5869</v>
      </c>
      <c r="B80" s="67" t="s">
        <v>998</v>
      </c>
      <c r="C80" s="66">
        <v>10</v>
      </c>
    </row>
    <row r="81" spans="1:3" x14ac:dyDescent="0.25">
      <c r="A81" s="65">
        <v>5870</v>
      </c>
      <c r="B81" s="67" t="s">
        <v>999</v>
      </c>
      <c r="C81" s="66">
        <v>23</v>
      </c>
    </row>
    <row r="82" spans="1:3" x14ac:dyDescent="0.25">
      <c r="A82" s="65">
        <v>5871</v>
      </c>
      <c r="B82" s="67" t="s">
        <v>1000</v>
      </c>
      <c r="C82" s="66">
        <v>50.2</v>
      </c>
    </row>
    <row r="83" spans="1:3" x14ac:dyDescent="0.25">
      <c r="A83" s="65">
        <v>5872</v>
      </c>
      <c r="B83" s="67" t="s">
        <v>1001</v>
      </c>
      <c r="C83" s="66">
        <v>25</v>
      </c>
    </row>
    <row r="84" spans="1:3" x14ac:dyDescent="0.25">
      <c r="A84" s="65">
        <v>5873</v>
      </c>
      <c r="B84" s="67" t="s">
        <v>1002</v>
      </c>
      <c r="C84" s="66">
        <v>82</v>
      </c>
    </row>
    <row r="85" spans="1:3" x14ac:dyDescent="0.25">
      <c r="A85" s="47">
        <v>5875</v>
      </c>
      <c r="B85" s="48" t="s">
        <v>1003</v>
      </c>
      <c r="C85" s="66">
        <v>10</v>
      </c>
    </row>
    <row r="86" spans="1:3" x14ac:dyDescent="0.25">
      <c r="A86" s="65">
        <v>5876</v>
      </c>
      <c r="B86" s="67" t="s">
        <v>1004</v>
      </c>
      <c r="C86" s="66">
        <v>7</v>
      </c>
    </row>
    <row r="87" spans="1:3" x14ac:dyDescent="0.25">
      <c r="A87" s="65">
        <v>5877</v>
      </c>
      <c r="B87" s="67" t="s">
        <v>1005</v>
      </c>
      <c r="C87" s="66">
        <v>13</v>
      </c>
    </row>
    <row r="88" spans="1:3" x14ac:dyDescent="0.25">
      <c r="A88" s="47">
        <v>5878</v>
      </c>
      <c r="B88" s="48" t="s">
        <v>1006</v>
      </c>
      <c r="C88" s="62">
        <v>10.5</v>
      </c>
    </row>
    <row r="89" spans="1:3" x14ac:dyDescent="0.25">
      <c r="A89" s="47">
        <v>5879</v>
      </c>
      <c r="B89" s="48" t="s">
        <v>1007</v>
      </c>
      <c r="C89" s="62">
        <v>13.5</v>
      </c>
    </row>
    <row r="90" spans="1:3" x14ac:dyDescent="0.25">
      <c r="A90" s="47">
        <v>5880</v>
      </c>
      <c r="B90" s="48" t="s">
        <v>1008</v>
      </c>
      <c r="C90" s="62">
        <v>55.2</v>
      </c>
    </row>
    <row r="91" spans="1:3" x14ac:dyDescent="0.25">
      <c r="A91" s="47">
        <v>5881</v>
      </c>
      <c r="B91" s="48" t="s">
        <v>1009</v>
      </c>
      <c r="C91" s="62">
        <v>13.5</v>
      </c>
    </row>
    <row r="92" spans="1:3" x14ac:dyDescent="0.25">
      <c r="A92" s="47">
        <v>5882</v>
      </c>
      <c r="B92" s="48"/>
      <c r="C92" s="62"/>
    </row>
    <row r="93" spans="1:3" x14ac:dyDescent="0.25">
      <c r="A93" s="47">
        <v>5883</v>
      </c>
      <c r="B93" s="48" t="s">
        <v>1010</v>
      </c>
      <c r="C93" s="62">
        <v>0</v>
      </c>
    </row>
    <row r="94" spans="1:3" x14ac:dyDescent="0.25">
      <c r="A94" s="47">
        <v>5884</v>
      </c>
      <c r="B94" s="48" t="s">
        <v>1011</v>
      </c>
      <c r="C94" s="62">
        <v>13.9</v>
      </c>
    </row>
    <row r="95" spans="1:3" x14ac:dyDescent="0.25">
      <c r="A95" s="47">
        <v>5885</v>
      </c>
      <c r="B95" s="48" t="s">
        <v>1012</v>
      </c>
      <c r="C95" s="62">
        <v>18.100000000000001</v>
      </c>
    </row>
    <row r="96" spans="1:3" x14ac:dyDescent="0.25">
      <c r="A96" s="47">
        <v>5886</v>
      </c>
      <c r="B96" s="48" t="s">
        <v>1013</v>
      </c>
      <c r="C96" s="62">
        <v>18.7</v>
      </c>
    </row>
    <row r="97" spans="1:3" x14ac:dyDescent="0.25">
      <c r="A97" s="47">
        <v>5887</v>
      </c>
      <c r="B97" s="48" t="s">
        <v>1014</v>
      </c>
      <c r="C97" s="62">
        <v>18.3</v>
      </c>
    </row>
    <row r="98" spans="1:3" x14ac:dyDescent="0.25">
      <c r="A98" s="47">
        <v>5889</v>
      </c>
      <c r="B98" s="48" t="s">
        <v>1015</v>
      </c>
      <c r="C98" s="62">
        <v>11.45</v>
      </c>
    </row>
    <row r="99" spans="1:3" x14ac:dyDescent="0.25">
      <c r="A99" s="47">
        <v>5890</v>
      </c>
      <c r="B99" s="48" t="s">
        <v>1016</v>
      </c>
      <c r="C99" s="62">
        <v>22.8</v>
      </c>
    </row>
    <row r="100" spans="1:3" x14ac:dyDescent="0.25">
      <c r="A100" s="47">
        <v>5892</v>
      </c>
      <c r="B100" s="48" t="s">
        <v>1017</v>
      </c>
      <c r="C100" s="62">
        <v>24.9</v>
      </c>
    </row>
    <row r="101" spans="1:3" x14ac:dyDescent="0.25">
      <c r="A101" s="47">
        <v>5893</v>
      </c>
      <c r="B101" s="48" t="s">
        <v>1018</v>
      </c>
      <c r="C101" s="62">
        <v>7.3</v>
      </c>
    </row>
    <row r="102" spans="1:3" x14ac:dyDescent="0.25">
      <c r="A102" s="47">
        <v>5894</v>
      </c>
      <c r="B102" s="48" t="s">
        <v>1019</v>
      </c>
      <c r="C102" s="62">
        <v>7</v>
      </c>
    </row>
    <row r="103" spans="1:3" x14ac:dyDescent="0.25">
      <c r="A103" s="47">
        <v>5895</v>
      </c>
      <c r="B103" s="48" t="s">
        <v>1020</v>
      </c>
      <c r="C103" s="62">
        <v>8.8000000000000007</v>
      </c>
    </row>
    <row r="104" spans="1:3" x14ac:dyDescent="0.25">
      <c r="A104" s="47">
        <v>5896</v>
      </c>
      <c r="B104" s="48" t="s">
        <v>1021</v>
      </c>
      <c r="C104" s="62">
        <v>5.9</v>
      </c>
    </row>
    <row r="105" spans="1:3" x14ac:dyDescent="0.25">
      <c r="A105" s="47">
        <v>5897</v>
      </c>
      <c r="B105" s="48" t="s">
        <v>1022</v>
      </c>
      <c r="C105" s="62">
        <v>3</v>
      </c>
    </row>
    <row r="106" spans="1:3" x14ac:dyDescent="0.25">
      <c r="A106" s="47">
        <v>5898</v>
      </c>
      <c r="B106" s="67" t="s">
        <v>1023</v>
      </c>
      <c r="C106" s="62">
        <v>12.1</v>
      </c>
    </row>
    <row r="107" spans="1:3" x14ac:dyDescent="0.25">
      <c r="A107" s="47">
        <v>5899</v>
      </c>
      <c r="B107" s="67" t="s">
        <v>1024</v>
      </c>
      <c r="C107" s="62">
        <v>2</v>
      </c>
    </row>
    <row r="108" spans="1:3" x14ac:dyDescent="0.25">
      <c r="A108" s="47">
        <v>5900</v>
      </c>
      <c r="B108" s="67" t="s">
        <v>1025</v>
      </c>
      <c r="C108" s="62">
        <v>6.1</v>
      </c>
    </row>
    <row r="109" spans="1:3" x14ac:dyDescent="0.25">
      <c r="A109" s="47">
        <v>5901</v>
      </c>
      <c r="B109" s="240" t="s">
        <v>1026</v>
      </c>
      <c r="C109" s="62">
        <v>42.2</v>
      </c>
    </row>
    <row r="110" spans="1:3" x14ac:dyDescent="0.25">
      <c r="A110" s="47">
        <v>5905</v>
      </c>
      <c r="B110" s="67" t="s">
        <v>1027</v>
      </c>
      <c r="C110" s="62">
        <v>15.7</v>
      </c>
    </row>
    <row r="111" spans="1:3" x14ac:dyDescent="0.25">
      <c r="A111" s="255">
        <v>5907</v>
      </c>
      <c r="B111" s="259" t="s">
        <v>1028</v>
      </c>
      <c r="C111" s="267">
        <v>24.8</v>
      </c>
    </row>
    <row r="112" spans="1:3" x14ac:dyDescent="0.25">
      <c r="A112" s="255">
        <v>5908</v>
      </c>
      <c r="B112" s="259" t="s">
        <v>1330</v>
      </c>
      <c r="C112" s="267">
        <v>20.149999999999999</v>
      </c>
    </row>
    <row r="113" spans="1:3" x14ac:dyDescent="0.25">
      <c r="A113" s="255">
        <v>5909</v>
      </c>
      <c r="B113" s="259" t="s">
        <v>1331</v>
      </c>
      <c r="C113" s="267">
        <v>5.4</v>
      </c>
    </row>
    <row r="114" spans="1:3" x14ac:dyDescent="0.25">
      <c r="A114" s="255">
        <v>5910</v>
      </c>
      <c r="B114" s="259" t="s">
        <v>1332</v>
      </c>
      <c r="C114" s="267">
        <v>4.4000000000000004</v>
      </c>
    </row>
    <row r="115" spans="1:3" x14ac:dyDescent="0.25">
      <c r="A115" s="255">
        <v>5911</v>
      </c>
      <c r="B115" s="259" t="s">
        <v>1329</v>
      </c>
      <c r="C115" s="267">
        <v>2.6</v>
      </c>
    </row>
    <row r="116" spans="1:3" x14ac:dyDescent="0.25">
      <c r="A116" s="255">
        <v>5911</v>
      </c>
      <c r="B116" s="259" t="s">
        <v>1230</v>
      </c>
      <c r="C116" s="267">
        <v>29.7</v>
      </c>
    </row>
    <row r="117" spans="1:3" x14ac:dyDescent="0.25">
      <c r="A117" s="255">
        <v>5912</v>
      </c>
      <c r="B117" s="259" t="s">
        <v>1231</v>
      </c>
      <c r="C117" s="267">
        <v>13.7</v>
      </c>
    </row>
    <row r="118" spans="1:3" x14ac:dyDescent="0.25">
      <c r="A118" s="47">
        <v>5913</v>
      </c>
      <c r="B118" s="67" t="s">
        <v>1232</v>
      </c>
      <c r="C118" s="62">
        <v>28.1</v>
      </c>
    </row>
    <row r="119" spans="1:3" ht="15.75" thickBot="1" x14ac:dyDescent="0.3">
      <c r="A119" s="248">
        <v>5729</v>
      </c>
      <c r="B119" s="341" t="s">
        <v>1333</v>
      </c>
      <c r="C119" s="350">
        <v>6.4</v>
      </c>
    </row>
    <row r="120" spans="1:3" ht="15.75" thickBot="1" x14ac:dyDescent="0.3">
      <c r="B120" s="75" t="s">
        <v>40</v>
      </c>
      <c r="C120" s="84">
        <f>SUM(C62:C119)</f>
        <v>971.80000000000007</v>
      </c>
    </row>
    <row r="122" spans="1:3" ht="15.75" thickBot="1" x14ac:dyDescent="0.3"/>
    <row r="123" spans="1:3" ht="15.75" thickBot="1" x14ac:dyDescent="0.3">
      <c r="A123" s="359" t="s">
        <v>244</v>
      </c>
      <c r="B123" s="360"/>
      <c r="C123" s="361"/>
    </row>
    <row r="124" spans="1:3" ht="31.5" customHeight="1" thickBot="1" x14ac:dyDescent="0.3">
      <c r="A124" s="24" t="s">
        <v>0</v>
      </c>
      <c r="B124" s="10" t="s">
        <v>1</v>
      </c>
      <c r="C124" s="5" t="s">
        <v>2</v>
      </c>
    </row>
    <row r="125" spans="1:3" x14ac:dyDescent="0.25">
      <c r="A125" s="189">
        <v>8851</v>
      </c>
      <c r="B125" s="190" t="s">
        <v>1050</v>
      </c>
      <c r="C125" s="191">
        <v>2</v>
      </c>
    </row>
    <row r="126" spans="1:3" x14ac:dyDescent="0.25">
      <c r="A126" s="65">
        <v>8852</v>
      </c>
      <c r="B126" s="67" t="s">
        <v>1051</v>
      </c>
      <c r="C126" s="66">
        <v>2</v>
      </c>
    </row>
    <row r="127" spans="1:3" x14ac:dyDescent="0.25">
      <c r="A127" s="65">
        <v>8853</v>
      </c>
      <c r="B127" s="67" t="s">
        <v>1052</v>
      </c>
      <c r="C127" s="66">
        <v>4</v>
      </c>
    </row>
    <row r="128" spans="1:3" x14ac:dyDescent="0.25">
      <c r="A128" s="65">
        <v>8857</v>
      </c>
      <c r="B128" s="67" t="s">
        <v>1053</v>
      </c>
      <c r="C128" s="66">
        <v>10</v>
      </c>
    </row>
    <row r="129" spans="1:3" x14ac:dyDescent="0.25">
      <c r="A129" s="65">
        <v>8858</v>
      </c>
      <c r="B129" s="67" t="s">
        <v>1054</v>
      </c>
      <c r="C129" s="66">
        <v>4.9000000000000004</v>
      </c>
    </row>
    <row r="130" spans="1:3" x14ac:dyDescent="0.25">
      <c r="A130" s="65">
        <v>8859</v>
      </c>
      <c r="B130" s="67" t="s">
        <v>1055</v>
      </c>
      <c r="C130" s="66">
        <v>4.0999999999999996</v>
      </c>
    </row>
    <row r="131" spans="1:3" x14ac:dyDescent="0.25">
      <c r="A131" s="65">
        <v>8860</v>
      </c>
      <c r="B131" s="67" t="s">
        <v>1056</v>
      </c>
      <c r="C131" s="66">
        <v>11.2</v>
      </c>
    </row>
    <row r="132" spans="1:3" x14ac:dyDescent="0.25">
      <c r="A132" s="65">
        <v>8861</v>
      </c>
      <c r="B132" s="67" t="s">
        <v>1057</v>
      </c>
      <c r="C132" s="66">
        <v>0.2</v>
      </c>
    </row>
    <row r="133" spans="1:3" x14ac:dyDescent="0.25">
      <c r="A133" s="65">
        <v>8862</v>
      </c>
      <c r="B133" s="67" t="s">
        <v>1058</v>
      </c>
      <c r="C133" s="66">
        <v>4.5999999999999996</v>
      </c>
    </row>
    <row r="134" spans="1:3" x14ac:dyDescent="0.25">
      <c r="A134" s="65">
        <v>8863</v>
      </c>
      <c r="B134" s="67" t="s">
        <v>1059</v>
      </c>
      <c r="C134" s="66">
        <v>17.399999999999999</v>
      </c>
    </row>
    <row r="135" spans="1:3" x14ac:dyDescent="0.25">
      <c r="A135" s="65">
        <v>8864</v>
      </c>
      <c r="B135" s="67" t="s">
        <v>1060</v>
      </c>
      <c r="C135" s="66">
        <v>5.6</v>
      </c>
    </row>
    <row r="136" spans="1:3" x14ac:dyDescent="0.25">
      <c r="A136" s="65">
        <v>8865</v>
      </c>
      <c r="B136" s="67"/>
      <c r="C136" s="66"/>
    </row>
    <row r="137" spans="1:3" x14ac:dyDescent="0.25">
      <c r="A137" s="65">
        <v>8867</v>
      </c>
      <c r="B137" s="67" t="s">
        <v>1061</v>
      </c>
      <c r="C137" s="66">
        <v>3</v>
      </c>
    </row>
    <row r="138" spans="1:3" x14ac:dyDescent="0.25">
      <c r="A138" s="65">
        <v>8868</v>
      </c>
      <c r="B138" s="67" t="s">
        <v>1062</v>
      </c>
      <c r="C138" s="66">
        <v>1.3</v>
      </c>
    </row>
    <row r="139" spans="1:3" x14ac:dyDescent="0.25">
      <c r="A139" s="65">
        <v>8869</v>
      </c>
      <c r="B139" s="67" t="s">
        <v>1063</v>
      </c>
      <c r="C139" s="126">
        <v>6.1</v>
      </c>
    </row>
    <row r="140" spans="1:3" x14ac:dyDescent="0.25">
      <c r="A140" s="65">
        <v>8870</v>
      </c>
      <c r="B140" s="67" t="s">
        <v>1064</v>
      </c>
      <c r="C140" s="66">
        <v>0.6</v>
      </c>
    </row>
    <row r="141" spans="1:3" x14ac:dyDescent="0.25">
      <c r="A141" s="65">
        <v>8871</v>
      </c>
      <c r="B141" s="67" t="s">
        <v>1065</v>
      </c>
      <c r="C141" s="66">
        <v>3</v>
      </c>
    </row>
    <row r="142" spans="1:3" x14ac:dyDescent="0.25">
      <c r="A142" s="65">
        <v>8872</v>
      </c>
      <c r="B142" s="67" t="s">
        <v>1066</v>
      </c>
      <c r="C142" s="66">
        <v>2.4</v>
      </c>
    </row>
    <row r="143" spans="1:3" x14ac:dyDescent="0.25">
      <c r="A143" s="65">
        <v>8873</v>
      </c>
      <c r="B143" s="67" t="s">
        <v>1067</v>
      </c>
      <c r="C143" s="66">
        <v>2.8</v>
      </c>
    </row>
    <row r="144" spans="1:3" x14ac:dyDescent="0.25">
      <c r="A144" s="65">
        <v>8875</v>
      </c>
      <c r="B144" s="67" t="s">
        <v>1068</v>
      </c>
      <c r="C144" s="66">
        <v>5.4</v>
      </c>
    </row>
    <row r="145" spans="1:3" x14ac:dyDescent="0.25">
      <c r="A145" s="65">
        <v>8876</v>
      </c>
      <c r="B145" s="67" t="s">
        <v>1069</v>
      </c>
      <c r="C145" s="66">
        <v>1.9</v>
      </c>
    </row>
    <row r="146" spans="1:3" x14ac:dyDescent="0.25">
      <c r="A146" s="65">
        <v>8877</v>
      </c>
      <c r="B146" s="67" t="s">
        <v>1070</v>
      </c>
      <c r="C146" s="66">
        <v>11.5</v>
      </c>
    </row>
    <row r="147" spans="1:3" x14ac:dyDescent="0.25">
      <c r="A147" s="65">
        <v>8878</v>
      </c>
      <c r="B147" s="67" t="s">
        <v>1071</v>
      </c>
      <c r="C147" s="66">
        <v>4.0999999999999996</v>
      </c>
    </row>
    <row r="148" spans="1:3" x14ac:dyDescent="0.25">
      <c r="A148" s="65">
        <v>8879</v>
      </c>
      <c r="B148" s="67" t="s">
        <v>1072</v>
      </c>
      <c r="C148" s="66">
        <v>25.8</v>
      </c>
    </row>
    <row r="149" spans="1:3" x14ac:dyDescent="0.25">
      <c r="A149" s="65">
        <v>8880</v>
      </c>
      <c r="B149" s="67" t="s">
        <v>1073</v>
      </c>
      <c r="C149" s="66">
        <v>14.4</v>
      </c>
    </row>
    <row r="150" spans="1:3" x14ac:dyDescent="0.25">
      <c r="A150" s="65">
        <v>8881</v>
      </c>
      <c r="B150" s="67" t="s">
        <v>1074</v>
      </c>
      <c r="C150" s="66">
        <v>12</v>
      </c>
    </row>
    <row r="151" spans="1:3" x14ac:dyDescent="0.25">
      <c r="A151" s="65">
        <v>8882</v>
      </c>
      <c r="B151" s="67" t="s">
        <v>1075</v>
      </c>
      <c r="C151" s="66">
        <v>8.5</v>
      </c>
    </row>
    <row r="152" spans="1:3" x14ac:dyDescent="0.25">
      <c r="A152" s="65">
        <v>8885</v>
      </c>
      <c r="B152" s="67" t="s">
        <v>1076</v>
      </c>
      <c r="C152" s="66">
        <v>3</v>
      </c>
    </row>
    <row r="153" spans="1:3" x14ac:dyDescent="0.25">
      <c r="A153" s="65">
        <v>8886</v>
      </c>
      <c r="B153" s="67" t="s">
        <v>1077</v>
      </c>
      <c r="C153" s="66">
        <v>15</v>
      </c>
    </row>
    <row r="154" spans="1:3" x14ac:dyDescent="0.25">
      <c r="A154" s="65">
        <v>8887</v>
      </c>
      <c r="B154" s="67" t="s">
        <v>1078</v>
      </c>
      <c r="C154" s="66">
        <v>3</v>
      </c>
    </row>
    <row r="155" spans="1:3" x14ac:dyDescent="0.25">
      <c r="A155" s="65">
        <v>8888</v>
      </c>
      <c r="B155" s="67" t="s">
        <v>1079</v>
      </c>
      <c r="C155" s="66">
        <v>4.5999999999999996</v>
      </c>
    </row>
    <row r="156" spans="1:3" x14ac:dyDescent="0.25">
      <c r="A156" s="65">
        <v>8889</v>
      </c>
      <c r="B156" s="67" t="s">
        <v>1080</v>
      </c>
      <c r="C156" s="66">
        <v>3</v>
      </c>
    </row>
    <row r="157" spans="1:3" x14ac:dyDescent="0.25">
      <c r="A157" s="65">
        <v>8890</v>
      </c>
      <c r="B157" s="67" t="s">
        <v>1081</v>
      </c>
      <c r="C157" s="66">
        <v>14.9</v>
      </c>
    </row>
    <row r="158" spans="1:3" x14ac:dyDescent="0.25">
      <c r="A158" s="65">
        <v>8892</v>
      </c>
      <c r="B158" s="67" t="s">
        <v>1082</v>
      </c>
      <c r="C158" s="66">
        <v>6</v>
      </c>
    </row>
    <row r="159" spans="1:3" x14ac:dyDescent="0.25">
      <c r="A159" s="65">
        <v>8893</v>
      </c>
      <c r="B159" s="67" t="s">
        <v>1083</v>
      </c>
      <c r="C159" s="66">
        <v>22</v>
      </c>
    </row>
    <row r="160" spans="1:3" x14ac:dyDescent="0.25">
      <c r="A160" s="65">
        <v>8894</v>
      </c>
      <c r="B160" s="67" t="s">
        <v>1084</v>
      </c>
      <c r="C160" s="66">
        <v>5.9</v>
      </c>
    </row>
    <row r="161" spans="1:3" x14ac:dyDescent="0.25">
      <c r="A161" s="65">
        <v>8895</v>
      </c>
      <c r="B161" s="67" t="s">
        <v>1085</v>
      </c>
      <c r="C161" s="66">
        <v>5.0999999999999996</v>
      </c>
    </row>
    <row r="162" spans="1:3" x14ac:dyDescent="0.25">
      <c r="A162" s="65">
        <v>8896</v>
      </c>
      <c r="B162" s="67" t="s">
        <v>1086</v>
      </c>
      <c r="C162" s="66">
        <v>17.7</v>
      </c>
    </row>
    <row r="163" spans="1:3" x14ac:dyDescent="0.25">
      <c r="A163" s="65">
        <v>8897</v>
      </c>
      <c r="B163" s="67" t="s">
        <v>1087</v>
      </c>
      <c r="C163" s="66">
        <v>1.2</v>
      </c>
    </row>
    <row r="164" spans="1:3" x14ac:dyDescent="0.25">
      <c r="A164" s="65">
        <v>8898</v>
      </c>
      <c r="B164" s="67" t="s">
        <v>1088</v>
      </c>
      <c r="C164" s="66">
        <v>10.3</v>
      </c>
    </row>
    <row r="165" spans="1:3" x14ac:dyDescent="0.25">
      <c r="A165" s="65">
        <v>8899</v>
      </c>
      <c r="B165" s="67" t="s">
        <v>1367</v>
      </c>
      <c r="C165" s="66">
        <v>3.5</v>
      </c>
    </row>
    <row r="166" spans="1:3" x14ac:dyDescent="0.25">
      <c r="A166" s="65">
        <v>8900</v>
      </c>
      <c r="B166" s="67" t="s">
        <v>1089</v>
      </c>
      <c r="C166" s="66">
        <v>3.9</v>
      </c>
    </row>
    <row r="167" spans="1:3" x14ac:dyDescent="0.25">
      <c r="A167" s="65">
        <v>8901</v>
      </c>
      <c r="B167" s="67" t="s">
        <v>1090</v>
      </c>
      <c r="C167" s="66">
        <v>2.2999999999999998</v>
      </c>
    </row>
    <row r="168" spans="1:3" x14ac:dyDescent="0.25">
      <c r="A168" s="65">
        <v>8902</v>
      </c>
      <c r="B168" s="67" t="s">
        <v>1091</v>
      </c>
      <c r="C168" s="66">
        <v>0.9</v>
      </c>
    </row>
    <row r="169" spans="1:3" x14ac:dyDescent="0.25">
      <c r="A169" s="65">
        <v>8903</v>
      </c>
      <c r="B169" s="67" t="s">
        <v>1092</v>
      </c>
      <c r="C169" s="66">
        <v>1.9</v>
      </c>
    </row>
    <row r="170" spans="1:3" x14ac:dyDescent="0.25">
      <c r="A170" s="65">
        <v>8904</v>
      </c>
      <c r="B170" s="67" t="s">
        <v>1093</v>
      </c>
      <c r="C170" s="66">
        <v>2.2999999999999998</v>
      </c>
    </row>
    <row r="171" spans="1:3" x14ac:dyDescent="0.25">
      <c r="A171" s="65">
        <v>8905</v>
      </c>
      <c r="B171" s="67" t="s">
        <v>1094</v>
      </c>
      <c r="C171" s="66">
        <v>10.6</v>
      </c>
    </row>
    <row r="172" spans="1:3" x14ac:dyDescent="0.25">
      <c r="A172" s="65">
        <v>8906</v>
      </c>
      <c r="B172" s="67" t="s">
        <v>1095</v>
      </c>
      <c r="C172" s="66">
        <v>14.1</v>
      </c>
    </row>
    <row r="173" spans="1:3" x14ac:dyDescent="0.25">
      <c r="A173" s="65">
        <v>8907</v>
      </c>
      <c r="B173" s="67" t="s">
        <v>1096</v>
      </c>
      <c r="C173" s="66">
        <v>5.5</v>
      </c>
    </row>
    <row r="174" spans="1:3" x14ac:dyDescent="0.25">
      <c r="A174" s="65">
        <v>8910</v>
      </c>
      <c r="B174" s="67" t="s">
        <v>1238</v>
      </c>
      <c r="C174" s="66">
        <v>5.9</v>
      </c>
    </row>
    <row r="175" spans="1:3" x14ac:dyDescent="0.25">
      <c r="A175" s="65">
        <v>8911</v>
      </c>
      <c r="B175" s="67" t="s">
        <v>1097</v>
      </c>
      <c r="C175" s="66">
        <v>8.1999999999999993</v>
      </c>
    </row>
    <row r="176" spans="1:3" x14ac:dyDescent="0.25">
      <c r="A176" s="65">
        <v>8912</v>
      </c>
      <c r="B176" s="67" t="s">
        <v>1098</v>
      </c>
      <c r="C176" s="66">
        <v>4.9000000000000004</v>
      </c>
    </row>
    <row r="177" spans="1:3" x14ac:dyDescent="0.25">
      <c r="A177" s="65">
        <v>8913</v>
      </c>
      <c r="B177" s="67" t="s">
        <v>1099</v>
      </c>
      <c r="C177" s="66">
        <v>15</v>
      </c>
    </row>
    <row r="178" spans="1:3" x14ac:dyDescent="0.25">
      <c r="A178" s="65">
        <v>8914</v>
      </c>
      <c r="B178" s="67" t="s">
        <v>1100</v>
      </c>
      <c r="C178" s="66">
        <v>3.4</v>
      </c>
    </row>
    <row r="179" spans="1:3" x14ac:dyDescent="0.25">
      <c r="A179" s="65">
        <v>8915</v>
      </c>
      <c r="B179" s="67" t="s">
        <v>793</v>
      </c>
      <c r="C179" s="66">
        <v>8</v>
      </c>
    </row>
    <row r="180" spans="1:3" x14ac:dyDescent="0.25">
      <c r="A180" s="65">
        <v>8916</v>
      </c>
      <c r="B180" s="67" t="s">
        <v>1101</v>
      </c>
      <c r="C180" s="66">
        <v>6.2</v>
      </c>
    </row>
    <row r="181" spans="1:3" x14ac:dyDescent="0.25">
      <c r="A181" s="65">
        <v>8917</v>
      </c>
      <c r="B181" s="240" t="s">
        <v>1102</v>
      </c>
      <c r="C181" s="66">
        <v>0.6</v>
      </c>
    </row>
    <row r="182" spans="1:3" x14ac:dyDescent="0.25">
      <c r="A182" s="65">
        <v>8918</v>
      </c>
      <c r="B182" s="67" t="s">
        <v>1103</v>
      </c>
      <c r="C182" s="66">
        <v>1.8</v>
      </c>
    </row>
    <row r="183" spans="1:3" x14ac:dyDescent="0.25">
      <c r="A183" s="65">
        <v>8919</v>
      </c>
      <c r="B183" s="67" t="s">
        <v>1104</v>
      </c>
      <c r="C183" s="66">
        <v>3</v>
      </c>
    </row>
    <row r="184" spans="1:3" x14ac:dyDescent="0.25">
      <c r="A184" s="65">
        <v>8920</v>
      </c>
      <c r="B184" s="67" t="s">
        <v>1105</v>
      </c>
      <c r="C184" s="66">
        <v>4.5</v>
      </c>
    </row>
    <row r="185" spans="1:3" x14ac:dyDescent="0.25">
      <c r="A185" s="65">
        <v>8921</v>
      </c>
      <c r="B185" s="67" t="s">
        <v>1106</v>
      </c>
      <c r="C185" s="66">
        <v>4.3</v>
      </c>
    </row>
    <row r="186" spans="1:3" x14ac:dyDescent="0.25">
      <c r="A186" s="65">
        <v>8923</v>
      </c>
      <c r="B186" s="67" t="s">
        <v>1107</v>
      </c>
      <c r="C186" s="66">
        <v>5.5</v>
      </c>
    </row>
    <row r="187" spans="1:3" x14ac:dyDescent="0.25">
      <c r="A187" s="65">
        <v>8924</v>
      </c>
      <c r="B187" s="67" t="s">
        <v>1108</v>
      </c>
      <c r="C187" s="66">
        <v>4.8</v>
      </c>
    </row>
    <row r="188" spans="1:3" x14ac:dyDescent="0.25">
      <c r="A188" s="65">
        <v>8925</v>
      </c>
      <c r="B188" s="67" t="s">
        <v>1109</v>
      </c>
      <c r="C188" s="66">
        <v>5.6</v>
      </c>
    </row>
    <row r="189" spans="1:3" x14ac:dyDescent="0.25">
      <c r="A189" s="65">
        <v>8926</v>
      </c>
      <c r="B189" s="67" t="s">
        <v>1110</v>
      </c>
      <c r="C189" s="66">
        <v>1</v>
      </c>
    </row>
    <row r="190" spans="1:3" x14ac:dyDescent="0.25">
      <c r="A190" s="65">
        <v>8927</v>
      </c>
      <c r="B190" s="67" t="s">
        <v>1111</v>
      </c>
      <c r="C190" s="66">
        <v>4.3</v>
      </c>
    </row>
    <row r="191" spans="1:3" x14ac:dyDescent="0.25">
      <c r="A191" s="65">
        <v>8928</v>
      </c>
      <c r="B191" s="67" t="s">
        <v>1112</v>
      </c>
      <c r="C191" s="66">
        <v>0.9</v>
      </c>
    </row>
    <row r="192" spans="1:3" x14ac:dyDescent="0.25">
      <c r="A192" s="65">
        <v>8929</v>
      </c>
      <c r="B192" s="67" t="s">
        <v>1113</v>
      </c>
      <c r="C192" s="66">
        <v>7.7</v>
      </c>
    </row>
    <row r="193" spans="1:3" x14ac:dyDescent="0.25">
      <c r="A193" s="65">
        <v>8930</v>
      </c>
      <c r="B193" s="67" t="s">
        <v>1114</v>
      </c>
      <c r="C193" s="66">
        <v>5.4</v>
      </c>
    </row>
    <row r="194" spans="1:3" x14ac:dyDescent="0.25">
      <c r="A194" s="65">
        <v>8931</v>
      </c>
      <c r="B194" s="67" t="s">
        <v>1115</v>
      </c>
      <c r="C194" s="66">
        <v>17.7</v>
      </c>
    </row>
    <row r="195" spans="1:3" x14ac:dyDescent="0.25">
      <c r="A195" s="65">
        <v>8933</v>
      </c>
      <c r="B195" s="67" t="s">
        <v>1116</v>
      </c>
      <c r="C195" s="66">
        <v>18.100000000000001</v>
      </c>
    </row>
    <row r="196" spans="1:3" x14ac:dyDescent="0.25">
      <c r="A196" s="65">
        <v>8934</v>
      </c>
      <c r="B196" s="67" t="s">
        <v>1117</v>
      </c>
      <c r="C196" s="66">
        <v>1.2</v>
      </c>
    </row>
    <row r="197" spans="1:3" x14ac:dyDescent="0.25">
      <c r="A197" s="65">
        <v>8936</v>
      </c>
      <c r="B197" s="67" t="s">
        <v>1118</v>
      </c>
      <c r="C197" s="66">
        <v>4.5</v>
      </c>
    </row>
    <row r="198" spans="1:3" x14ac:dyDescent="0.25">
      <c r="A198" s="65">
        <v>8937</v>
      </c>
      <c r="B198" s="67" t="s">
        <v>1119</v>
      </c>
      <c r="C198" s="66">
        <v>2.6</v>
      </c>
    </row>
    <row r="199" spans="1:3" x14ac:dyDescent="0.25">
      <c r="A199" s="65">
        <v>8938</v>
      </c>
      <c r="B199" s="48" t="s">
        <v>980</v>
      </c>
      <c r="C199" s="62">
        <v>4.2</v>
      </c>
    </row>
    <row r="200" spans="1:3" x14ac:dyDescent="0.25">
      <c r="A200" s="65">
        <v>8940</v>
      </c>
      <c r="B200" s="48" t="s">
        <v>1120</v>
      </c>
      <c r="C200" s="62">
        <v>10</v>
      </c>
    </row>
    <row r="201" spans="1:3" x14ac:dyDescent="0.25">
      <c r="A201" s="140">
        <v>8941</v>
      </c>
      <c r="B201" s="268" t="s">
        <v>1233</v>
      </c>
      <c r="C201" s="267">
        <v>4.7</v>
      </c>
    </row>
    <row r="202" spans="1:3" x14ac:dyDescent="0.25">
      <c r="A202" s="140">
        <v>8942</v>
      </c>
      <c r="B202" s="268" t="s">
        <v>1234</v>
      </c>
      <c r="C202" s="267">
        <v>2.8</v>
      </c>
    </row>
    <row r="203" spans="1:3" x14ac:dyDescent="0.25">
      <c r="A203" s="140">
        <v>8943</v>
      </c>
      <c r="B203" s="268" t="s">
        <v>1235</v>
      </c>
      <c r="C203" s="267">
        <v>9.4</v>
      </c>
    </row>
    <row r="204" spans="1:3" x14ac:dyDescent="0.25">
      <c r="A204" s="140">
        <v>8944</v>
      </c>
      <c r="B204" s="268" t="s">
        <v>1236</v>
      </c>
      <c r="C204" s="267">
        <v>7.7</v>
      </c>
    </row>
    <row r="205" spans="1:3" x14ac:dyDescent="0.25">
      <c r="A205" s="65">
        <v>8945</v>
      </c>
      <c r="B205" s="48" t="s">
        <v>1237</v>
      </c>
      <c r="C205" s="62">
        <v>7</v>
      </c>
    </row>
    <row r="206" spans="1:3" ht="15.75" thickBot="1" x14ac:dyDescent="0.3">
      <c r="A206" s="354">
        <v>8946</v>
      </c>
      <c r="B206" s="355" t="s">
        <v>1366</v>
      </c>
      <c r="C206" s="350">
        <v>2.9</v>
      </c>
    </row>
    <row r="207" spans="1:3" ht="15.75" thickBot="1" x14ac:dyDescent="0.3">
      <c r="B207" s="87" t="s">
        <v>40</v>
      </c>
      <c r="C207" s="241">
        <f>SUM(C125:C206)</f>
        <v>519.29999999999984</v>
      </c>
    </row>
  </sheetData>
  <mergeCells count="4">
    <mergeCell ref="A123:C123"/>
    <mergeCell ref="A1:C1"/>
    <mergeCell ref="A19:C19"/>
    <mergeCell ref="A60:C60"/>
  </mergeCells>
  <pageMargins left="0.7" right="0.7" top="0.75" bottom="0.75" header="0.3" footer="0.3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6"/>
  <sheetViews>
    <sheetView tabSelected="1" topLeftCell="A2" zoomScaleNormal="100" workbookViewId="0">
      <selection activeCell="J28" sqref="J28"/>
    </sheetView>
  </sheetViews>
  <sheetFormatPr defaultRowHeight="15" x14ac:dyDescent="0.25"/>
  <cols>
    <col min="1" max="1" width="12.5703125" style="1" customWidth="1"/>
    <col min="2" max="2" width="72.5703125" style="43" customWidth="1"/>
    <col min="3" max="3" width="15.5703125" style="1" customWidth="1"/>
    <col min="4" max="16384" width="9.140625" style="1"/>
  </cols>
  <sheetData>
    <row r="1" spans="1:3" ht="15.75" thickBot="1" x14ac:dyDescent="0.3">
      <c r="A1" s="365" t="s">
        <v>248</v>
      </c>
      <c r="B1" s="366"/>
      <c r="C1" s="367"/>
    </row>
    <row r="2" spans="1:3" s="33" customFormat="1" ht="27.75" customHeight="1" thickBot="1" x14ac:dyDescent="0.3">
      <c r="A2" s="6" t="s">
        <v>0</v>
      </c>
      <c r="B2" s="7" t="s">
        <v>1</v>
      </c>
      <c r="C2" s="5" t="s">
        <v>2</v>
      </c>
    </row>
    <row r="3" spans="1:3" x14ac:dyDescent="0.25">
      <c r="A3" s="192" t="s">
        <v>714</v>
      </c>
      <c r="B3" s="193" t="s">
        <v>737</v>
      </c>
      <c r="C3" s="194">
        <v>52.6</v>
      </c>
    </row>
    <row r="4" spans="1:3" x14ac:dyDescent="0.25">
      <c r="A4" s="195" t="s">
        <v>738</v>
      </c>
      <c r="B4" s="37" t="s">
        <v>739</v>
      </c>
      <c r="C4" s="113">
        <v>95.3</v>
      </c>
    </row>
    <row r="5" spans="1:3" x14ac:dyDescent="0.25">
      <c r="A5" s="196" t="s">
        <v>720</v>
      </c>
      <c r="B5" s="37" t="s">
        <v>721</v>
      </c>
      <c r="C5" s="113">
        <v>18.100000000000001</v>
      </c>
    </row>
    <row r="6" spans="1:3" x14ac:dyDescent="0.25">
      <c r="A6" s="195" t="s">
        <v>740</v>
      </c>
      <c r="B6" s="37" t="s">
        <v>741</v>
      </c>
      <c r="C6" s="113">
        <v>69.3</v>
      </c>
    </row>
    <row r="7" spans="1:3" x14ac:dyDescent="0.25">
      <c r="A7" s="196" t="s">
        <v>722</v>
      </c>
      <c r="B7" s="37" t="s">
        <v>723</v>
      </c>
      <c r="C7" s="113">
        <v>42.6</v>
      </c>
    </row>
    <row r="8" spans="1:3" x14ac:dyDescent="0.25">
      <c r="A8" s="39" t="s">
        <v>742</v>
      </c>
      <c r="B8" s="58" t="s">
        <v>743</v>
      </c>
      <c r="C8" s="113">
        <v>118</v>
      </c>
    </row>
    <row r="9" spans="1:3" x14ac:dyDescent="0.25">
      <c r="A9" s="39" t="s">
        <v>744</v>
      </c>
      <c r="B9" s="58" t="s">
        <v>745</v>
      </c>
      <c r="C9" s="113">
        <v>28.9</v>
      </c>
    </row>
    <row r="10" spans="1:3" ht="15.75" thickBot="1" x14ac:dyDescent="0.3">
      <c r="A10" s="83" t="s">
        <v>746</v>
      </c>
      <c r="B10" s="59" t="s">
        <v>747</v>
      </c>
      <c r="C10" s="197">
        <v>92</v>
      </c>
    </row>
    <row r="11" spans="1:3" ht="15.75" thickBot="1" x14ac:dyDescent="0.3">
      <c r="B11" s="89" t="s">
        <v>20</v>
      </c>
      <c r="C11" s="90">
        <f>SUM(C3:C10)</f>
        <v>516.79999999999995</v>
      </c>
    </row>
    <row r="12" spans="1:3" ht="15.75" thickBot="1" x14ac:dyDescent="0.3"/>
    <row r="13" spans="1:3" ht="15.75" thickBot="1" x14ac:dyDescent="0.3">
      <c r="A13" s="368" t="s">
        <v>249</v>
      </c>
      <c r="B13" s="369"/>
      <c r="C13" s="370"/>
    </row>
    <row r="14" spans="1:3" ht="30" customHeight="1" thickBot="1" x14ac:dyDescent="0.3">
      <c r="A14" s="243" t="s">
        <v>0</v>
      </c>
      <c r="B14" s="242" t="s">
        <v>1</v>
      </c>
      <c r="C14" s="242" t="s">
        <v>2</v>
      </c>
    </row>
    <row r="15" spans="1:3" x14ac:dyDescent="0.25">
      <c r="A15" s="118">
        <v>2589</v>
      </c>
      <c r="B15" s="45" t="s">
        <v>780</v>
      </c>
      <c r="C15" s="46">
        <v>9.8000000000000007</v>
      </c>
    </row>
    <row r="16" spans="1:3" x14ac:dyDescent="0.25">
      <c r="A16" s="50">
        <v>2701</v>
      </c>
      <c r="B16" s="48" t="s">
        <v>787</v>
      </c>
      <c r="C16" s="120">
        <v>44.6</v>
      </c>
    </row>
    <row r="17" spans="1:3" x14ac:dyDescent="0.25">
      <c r="A17" s="50">
        <v>2702</v>
      </c>
      <c r="B17" s="48" t="s">
        <v>788</v>
      </c>
      <c r="C17" s="120">
        <f>4+1.6+1.2</f>
        <v>6.8</v>
      </c>
    </row>
    <row r="18" spans="1:3" x14ac:dyDescent="0.25">
      <c r="A18" s="50">
        <v>2703</v>
      </c>
      <c r="B18" s="48" t="s">
        <v>822</v>
      </c>
      <c r="C18" s="120">
        <f>1.7+6.9</f>
        <v>8.6</v>
      </c>
    </row>
    <row r="19" spans="1:3" x14ac:dyDescent="0.25">
      <c r="A19" s="47">
        <v>2704</v>
      </c>
      <c r="B19" s="48" t="s">
        <v>823</v>
      </c>
      <c r="C19" s="49">
        <v>14</v>
      </c>
    </row>
    <row r="20" spans="1:3" x14ac:dyDescent="0.25">
      <c r="A20" s="47">
        <v>2705</v>
      </c>
      <c r="B20" s="48" t="s">
        <v>824</v>
      </c>
      <c r="C20" s="49">
        <v>18.5</v>
      </c>
    </row>
    <row r="21" spans="1:3" x14ac:dyDescent="0.25">
      <c r="A21" s="47">
        <v>2706</v>
      </c>
      <c r="B21" s="48" t="s">
        <v>825</v>
      </c>
      <c r="C21" s="49">
        <v>13.4</v>
      </c>
    </row>
    <row r="22" spans="1:3" x14ac:dyDescent="0.25">
      <c r="A22" s="47">
        <v>2707</v>
      </c>
      <c r="B22" s="48" t="s">
        <v>826</v>
      </c>
      <c r="C22" s="49">
        <v>10</v>
      </c>
    </row>
    <row r="23" spans="1:3" x14ac:dyDescent="0.25">
      <c r="A23" s="47">
        <v>2708</v>
      </c>
      <c r="B23" s="48" t="s">
        <v>1239</v>
      </c>
      <c r="C23" s="49">
        <v>76</v>
      </c>
    </row>
    <row r="24" spans="1:3" x14ac:dyDescent="0.25">
      <c r="A24" s="47">
        <v>2709</v>
      </c>
      <c r="B24" s="48" t="s">
        <v>827</v>
      </c>
      <c r="C24" s="49">
        <v>23.8</v>
      </c>
    </row>
    <row r="25" spans="1:3" x14ac:dyDescent="0.25">
      <c r="A25" s="47">
        <v>2710</v>
      </c>
      <c r="B25" s="48" t="s">
        <v>1240</v>
      </c>
      <c r="C25" s="49">
        <v>19.899999999999999</v>
      </c>
    </row>
    <row r="26" spans="1:3" x14ac:dyDescent="0.25">
      <c r="A26" s="47">
        <v>2711</v>
      </c>
      <c r="B26" s="48" t="s">
        <v>828</v>
      </c>
      <c r="C26" s="49">
        <v>28.1</v>
      </c>
    </row>
    <row r="27" spans="1:3" x14ac:dyDescent="0.25">
      <c r="A27" s="47">
        <v>2712</v>
      </c>
      <c r="B27" s="48" t="s">
        <v>829</v>
      </c>
      <c r="C27" s="49">
        <v>13.4</v>
      </c>
    </row>
    <row r="28" spans="1:3" x14ac:dyDescent="0.25">
      <c r="A28" s="47">
        <v>2713</v>
      </c>
      <c r="B28" s="48" t="s">
        <v>830</v>
      </c>
      <c r="C28" s="49">
        <v>9.4</v>
      </c>
    </row>
    <row r="29" spans="1:3" x14ac:dyDescent="0.25">
      <c r="A29" s="47">
        <v>2714</v>
      </c>
      <c r="B29" s="48" t="s">
        <v>831</v>
      </c>
      <c r="C29" s="49">
        <v>6.4</v>
      </c>
    </row>
    <row r="30" spans="1:3" x14ac:dyDescent="0.25">
      <c r="A30" s="47">
        <v>2715</v>
      </c>
      <c r="B30" s="48" t="s">
        <v>832</v>
      </c>
      <c r="C30" s="49">
        <v>19.2</v>
      </c>
    </row>
    <row r="31" spans="1:3" x14ac:dyDescent="0.25">
      <c r="A31" s="47">
        <v>2717</v>
      </c>
      <c r="B31" s="48" t="s">
        <v>833</v>
      </c>
      <c r="C31" s="49">
        <v>26.9</v>
      </c>
    </row>
    <row r="32" spans="1:3" x14ac:dyDescent="0.25">
      <c r="A32" s="47">
        <v>2718</v>
      </c>
      <c r="B32" s="48" t="s">
        <v>1241</v>
      </c>
      <c r="C32" s="49">
        <v>34</v>
      </c>
    </row>
    <row r="33" spans="1:3" x14ac:dyDescent="0.25">
      <c r="A33" s="47">
        <v>2719</v>
      </c>
      <c r="B33" s="48" t="s">
        <v>1242</v>
      </c>
      <c r="C33" s="49">
        <v>6</v>
      </c>
    </row>
    <row r="34" spans="1:3" x14ac:dyDescent="0.25">
      <c r="A34" s="47">
        <v>2720</v>
      </c>
      <c r="B34" s="48" t="s">
        <v>1243</v>
      </c>
      <c r="C34" s="49">
        <v>5.3</v>
      </c>
    </row>
    <row r="35" spans="1:3" x14ac:dyDescent="0.25">
      <c r="A35" s="47"/>
      <c r="B35" s="48"/>
      <c r="C35" s="49"/>
    </row>
    <row r="36" spans="1:3" x14ac:dyDescent="0.25">
      <c r="A36" s="47">
        <v>2851</v>
      </c>
      <c r="B36" s="48" t="s">
        <v>834</v>
      </c>
      <c r="C36" s="49">
        <v>7.5</v>
      </c>
    </row>
    <row r="37" spans="1:3" x14ac:dyDescent="0.25">
      <c r="A37" s="47">
        <v>2852</v>
      </c>
      <c r="B37" s="48" t="s">
        <v>835</v>
      </c>
      <c r="C37" s="49">
        <v>26.5</v>
      </c>
    </row>
    <row r="38" spans="1:3" x14ac:dyDescent="0.25">
      <c r="A38" s="47">
        <v>2853</v>
      </c>
      <c r="B38" s="48" t="s">
        <v>836</v>
      </c>
      <c r="C38" s="49">
        <v>14.1</v>
      </c>
    </row>
    <row r="39" spans="1:3" x14ac:dyDescent="0.25">
      <c r="A39" s="47">
        <v>2855</v>
      </c>
      <c r="B39" s="48" t="s">
        <v>837</v>
      </c>
      <c r="C39" s="49">
        <v>17.399999999999999</v>
      </c>
    </row>
    <row r="40" spans="1:3" x14ac:dyDescent="0.25">
      <c r="A40" s="47">
        <v>2858</v>
      </c>
      <c r="B40" s="48" t="s">
        <v>1303</v>
      </c>
      <c r="C40" s="49">
        <v>16.2</v>
      </c>
    </row>
    <row r="41" spans="1:3" x14ac:dyDescent="0.25">
      <c r="A41" s="50">
        <v>2859</v>
      </c>
      <c r="B41" s="48" t="s">
        <v>790</v>
      </c>
      <c r="C41" s="120">
        <v>10.3</v>
      </c>
    </row>
    <row r="42" spans="1:3" x14ac:dyDescent="0.25">
      <c r="A42" s="50">
        <v>2875</v>
      </c>
      <c r="B42" s="48" t="s">
        <v>838</v>
      </c>
      <c r="C42" s="120">
        <v>16.7</v>
      </c>
    </row>
    <row r="43" spans="1:3" x14ac:dyDescent="0.25">
      <c r="A43" s="47">
        <v>2880</v>
      </c>
      <c r="B43" s="48" t="s">
        <v>839</v>
      </c>
      <c r="C43" s="49">
        <v>30.3</v>
      </c>
    </row>
    <row r="44" spans="1:3" x14ac:dyDescent="0.25">
      <c r="A44" s="47">
        <v>2888</v>
      </c>
      <c r="B44" s="48" t="s">
        <v>840</v>
      </c>
      <c r="C44" s="49">
        <v>33</v>
      </c>
    </row>
    <row r="45" spans="1:3" ht="15.75" thickBot="1" x14ac:dyDescent="0.3">
      <c r="A45" s="56">
        <v>2893</v>
      </c>
      <c r="B45" s="54" t="s">
        <v>841</v>
      </c>
      <c r="C45" s="55">
        <v>7.3</v>
      </c>
    </row>
    <row r="46" spans="1:3" ht="15.75" thickBot="1" x14ac:dyDescent="0.3">
      <c r="B46" s="76" t="s">
        <v>40</v>
      </c>
      <c r="C46" s="92">
        <f>SUM(C15:C45)</f>
        <v>573.39999999999986</v>
      </c>
    </row>
    <row r="47" spans="1:3" ht="15.75" thickBot="1" x14ac:dyDescent="0.3"/>
    <row r="48" spans="1:3" ht="15.75" thickBot="1" x14ac:dyDescent="0.3">
      <c r="A48" s="356" t="s">
        <v>250</v>
      </c>
      <c r="B48" s="357"/>
      <c r="C48" s="358"/>
    </row>
    <row r="49" spans="1:3" ht="30" customHeight="1" thickBot="1" x14ac:dyDescent="0.3">
      <c r="A49" s="5" t="s">
        <v>0</v>
      </c>
      <c r="B49" s="5" t="s">
        <v>1</v>
      </c>
      <c r="C49" s="201" t="s">
        <v>2</v>
      </c>
    </row>
    <row r="50" spans="1:3" x14ac:dyDescent="0.25">
      <c r="A50" s="44">
        <v>5701</v>
      </c>
      <c r="B50" s="45" t="s">
        <v>1029</v>
      </c>
      <c r="C50" s="244">
        <v>0</v>
      </c>
    </row>
    <row r="51" spans="1:3" x14ac:dyDescent="0.25">
      <c r="A51" s="47">
        <v>5702</v>
      </c>
      <c r="B51" s="58" t="s">
        <v>1030</v>
      </c>
      <c r="C51" s="205">
        <v>26.4</v>
      </c>
    </row>
    <row r="52" spans="1:3" x14ac:dyDescent="0.25">
      <c r="A52" s="47">
        <v>5703</v>
      </c>
      <c r="B52" s="58" t="s">
        <v>1031</v>
      </c>
      <c r="C52" s="205">
        <v>12.4</v>
      </c>
    </row>
    <row r="53" spans="1:3" x14ac:dyDescent="0.25">
      <c r="A53" s="47">
        <v>5704</v>
      </c>
      <c r="B53" s="58" t="s">
        <v>1032</v>
      </c>
      <c r="C53" s="205">
        <v>7.1</v>
      </c>
    </row>
    <row r="54" spans="1:3" x14ac:dyDescent="0.25">
      <c r="A54" s="47">
        <v>5705</v>
      </c>
      <c r="B54" s="58" t="s">
        <v>1033</v>
      </c>
      <c r="C54" s="205">
        <v>10.3</v>
      </c>
    </row>
    <row r="55" spans="1:3" x14ac:dyDescent="0.25">
      <c r="A55" s="47">
        <v>5707</v>
      </c>
      <c r="B55" s="58" t="s">
        <v>1034</v>
      </c>
      <c r="C55" s="205">
        <v>18.7</v>
      </c>
    </row>
    <row r="56" spans="1:3" x14ac:dyDescent="0.25">
      <c r="A56" s="47">
        <v>5710</v>
      </c>
      <c r="B56" s="58" t="s">
        <v>1035</v>
      </c>
      <c r="C56" s="205">
        <v>15.4</v>
      </c>
    </row>
    <row r="57" spans="1:3" x14ac:dyDescent="0.25">
      <c r="A57" s="47">
        <v>5711</v>
      </c>
      <c r="B57" s="58" t="s">
        <v>1036</v>
      </c>
      <c r="C57" s="205">
        <v>21.5</v>
      </c>
    </row>
    <row r="58" spans="1:3" x14ac:dyDescent="0.25">
      <c r="A58" s="47">
        <v>5712</v>
      </c>
      <c r="B58" s="58" t="s">
        <v>1037</v>
      </c>
      <c r="C58" s="205">
        <v>6.3</v>
      </c>
    </row>
    <row r="59" spans="1:3" x14ac:dyDescent="0.25">
      <c r="A59" s="47">
        <v>5713</v>
      </c>
      <c r="B59" s="58" t="s">
        <v>1038</v>
      </c>
      <c r="C59" s="205">
        <v>13.9</v>
      </c>
    </row>
    <row r="60" spans="1:3" x14ac:dyDescent="0.25">
      <c r="A60" s="47">
        <v>5714</v>
      </c>
      <c r="B60" s="58" t="s">
        <v>1039</v>
      </c>
      <c r="C60" s="205">
        <v>20.8</v>
      </c>
    </row>
    <row r="61" spans="1:3" x14ac:dyDescent="0.25">
      <c r="A61" s="47">
        <v>5715</v>
      </c>
      <c r="B61" s="58" t="s">
        <v>1040</v>
      </c>
      <c r="C61" s="205">
        <v>8.6999999999999993</v>
      </c>
    </row>
    <row r="62" spans="1:3" x14ac:dyDescent="0.25">
      <c r="A62" s="47">
        <v>5716</v>
      </c>
      <c r="B62" s="58" t="s">
        <v>1249</v>
      </c>
      <c r="C62" s="205">
        <v>39.1</v>
      </c>
    </row>
    <row r="63" spans="1:3" x14ac:dyDescent="0.25">
      <c r="A63" s="47">
        <v>5717</v>
      </c>
      <c r="B63" s="58" t="s">
        <v>1041</v>
      </c>
      <c r="C63" s="205">
        <v>4.0999999999999996</v>
      </c>
    </row>
    <row r="64" spans="1:3" x14ac:dyDescent="0.25">
      <c r="A64" s="47">
        <v>5718</v>
      </c>
      <c r="B64" s="58" t="s">
        <v>1042</v>
      </c>
      <c r="C64" s="205">
        <v>13.2</v>
      </c>
    </row>
    <row r="65" spans="1:3" x14ac:dyDescent="0.25">
      <c r="A65" s="47">
        <v>5719</v>
      </c>
      <c r="B65" s="58" t="s">
        <v>1043</v>
      </c>
      <c r="C65" s="205">
        <v>7.2</v>
      </c>
    </row>
    <row r="66" spans="1:3" x14ac:dyDescent="0.25">
      <c r="A66" s="57">
        <v>5721</v>
      </c>
      <c r="B66" s="58" t="s">
        <v>1044</v>
      </c>
      <c r="C66" s="245">
        <v>24.8</v>
      </c>
    </row>
    <row r="67" spans="1:3" x14ac:dyDescent="0.25">
      <c r="A67" s="57">
        <v>5722</v>
      </c>
      <c r="B67" s="58" t="s">
        <v>1045</v>
      </c>
      <c r="C67" s="245">
        <v>29.2</v>
      </c>
    </row>
    <row r="68" spans="1:3" x14ac:dyDescent="0.25">
      <c r="A68" s="57">
        <v>5724</v>
      </c>
      <c r="B68" s="58" t="s">
        <v>1244</v>
      </c>
      <c r="C68" s="245">
        <v>12.9</v>
      </c>
    </row>
    <row r="69" spans="1:3" x14ac:dyDescent="0.25">
      <c r="A69" s="57">
        <v>5725</v>
      </c>
      <c r="B69" s="58" t="s">
        <v>1245</v>
      </c>
      <c r="C69" s="245">
        <v>7.7</v>
      </c>
    </row>
    <row r="70" spans="1:3" x14ac:dyDescent="0.25">
      <c r="A70" s="57">
        <v>5726</v>
      </c>
      <c r="B70" s="58" t="s">
        <v>1246</v>
      </c>
      <c r="C70" s="245">
        <v>2.2000000000000002</v>
      </c>
    </row>
    <row r="71" spans="1:3" x14ac:dyDescent="0.25">
      <c r="A71" s="57">
        <v>5727</v>
      </c>
      <c r="B71" s="58" t="s">
        <v>1247</v>
      </c>
      <c r="C71" s="245">
        <v>12.4</v>
      </c>
    </row>
    <row r="72" spans="1:3" x14ac:dyDescent="0.25">
      <c r="A72" s="57">
        <v>5728</v>
      </c>
      <c r="B72" s="58" t="s">
        <v>1248</v>
      </c>
      <c r="C72" s="245">
        <v>19.7</v>
      </c>
    </row>
    <row r="73" spans="1:3" x14ac:dyDescent="0.25">
      <c r="A73" s="47">
        <v>5729</v>
      </c>
      <c r="B73" s="48" t="s">
        <v>1333</v>
      </c>
      <c r="C73" s="245">
        <v>12</v>
      </c>
    </row>
    <row r="74" spans="1:3" x14ac:dyDescent="0.25">
      <c r="A74" s="50">
        <v>5853</v>
      </c>
      <c r="B74" s="58" t="s">
        <v>983</v>
      </c>
      <c r="C74" s="205">
        <v>6.5</v>
      </c>
    </row>
    <row r="75" spans="1:3" x14ac:dyDescent="0.25">
      <c r="A75" s="50">
        <v>5854</v>
      </c>
      <c r="B75" s="58" t="s">
        <v>1046</v>
      </c>
      <c r="C75" s="205">
        <v>24.1</v>
      </c>
    </row>
    <row r="76" spans="1:3" x14ac:dyDescent="0.25">
      <c r="A76" s="50">
        <v>5855</v>
      </c>
      <c r="B76" s="58" t="s">
        <v>1047</v>
      </c>
      <c r="C76" s="205">
        <v>53.6</v>
      </c>
    </row>
    <row r="77" spans="1:3" x14ac:dyDescent="0.25">
      <c r="A77" s="50">
        <v>5876</v>
      </c>
      <c r="B77" s="58" t="s">
        <v>1004</v>
      </c>
      <c r="C77" s="205">
        <v>6.1</v>
      </c>
    </row>
    <row r="78" spans="1:3" x14ac:dyDescent="0.25">
      <c r="A78" s="50">
        <v>5877</v>
      </c>
      <c r="B78" s="58" t="s">
        <v>1048</v>
      </c>
      <c r="C78" s="205">
        <v>11.3</v>
      </c>
    </row>
    <row r="79" spans="1:3" ht="15.75" thickBot="1" x14ac:dyDescent="0.3">
      <c r="A79" s="53">
        <v>5878</v>
      </c>
      <c r="B79" s="42" t="s">
        <v>1049</v>
      </c>
      <c r="C79" s="246">
        <v>49.7</v>
      </c>
    </row>
    <row r="80" spans="1:3" ht="15.75" thickBot="1" x14ac:dyDescent="0.3">
      <c r="B80" s="75" t="s">
        <v>40</v>
      </c>
      <c r="C80" s="84">
        <f>SUM(C50:C79)</f>
        <v>497.29999999999995</v>
      </c>
    </row>
    <row r="81" spans="1:3" ht="15.75" thickBot="1" x14ac:dyDescent="0.3"/>
    <row r="82" spans="1:3" ht="15.75" thickBot="1" x14ac:dyDescent="0.3">
      <c r="A82" s="362" t="s">
        <v>251</v>
      </c>
      <c r="B82" s="363"/>
      <c r="C82" s="364"/>
    </row>
    <row r="83" spans="1:3" ht="31.5" customHeight="1" thickBot="1" x14ac:dyDescent="0.3">
      <c r="A83" s="24" t="s">
        <v>0</v>
      </c>
      <c r="B83" s="10" t="s">
        <v>1</v>
      </c>
      <c r="C83" s="247" t="s">
        <v>2</v>
      </c>
    </row>
    <row r="84" spans="1:3" x14ac:dyDescent="0.25">
      <c r="A84" s="44">
        <v>8701</v>
      </c>
      <c r="B84" s="198" t="s">
        <v>1121</v>
      </c>
      <c r="C84" s="61">
        <v>3</v>
      </c>
    </row>
    <row r="85" spans="1:3" x14ac:dyDescent="0.25">
      <c r="A85" s="47">
        <v>8702</v>
      </c>
      <c r="B85" s="199" t="s">
        <v>1122</v>
      </c>
      <c r="C85" s="62">
        <v>2.5</v>
      </c>
    </row>
    <row r="86" spans="1:3" x14ac:dyDescent="0.25">
      <c r="A86" s="47">
        <v>8703</v>
      </c>
      <c r="B86" s="199" t="s">
        <v>1123</v>
      </c>
      <c r="C86" s="62">
        <v>3.2</v>
      </c>
    </row>
    <row r="87" spans="1:3" x14ac:dyDescent="0.25">
      <c r="A87" s="47">
        <v>8704</v>
      </c>
      <c r="B87" s="199" t="s">
        <v>1124</v>
      </c>
      <c r="C87" s="62">
        <v>5.0999999999999996</v>
      </c>
    </row>
    <row r="88" spans="1:3" x14ac:dyDescent="0.25">
      <c r="A88" s="47">
        <v>8705</v>
      </c>
      <c r="B88" s="199" t="s">
        <v>1125</v>
      </c>
      <c r="C88" s="62">
        <v>8.1999999999999993</v>
      </c>
    </row>
    <row r="89" spans="1:3" x14ac:dyDescent="0.25">
      <c r="A89" s="57">
        <v>8706</v>
      </c>
      <c r="B89" s="58" t="s">
        <v>1126</v>
      </c>
      <c r="C89" s="64">
        <v>9.3000000000000007</v>
      </c>
    </row>
    <row r="90" spans="1:3" x14ac:dyDescent="0.25">
      <c r="A90" s="47">
        <v>8707</v>
      </c>
      <c r="B90" s="58" t="s">
        <v>1127</v>
      </c>
      <c r="C90" s="62">
        <v>8.8000000000000007</v>
      </c>
    </row>
    <row r="91" spans="1:3" x14ac:dyDescent="0.25">
      <c r="A91" s="47">
        <v>8708</v>
      </c>
      <c r="B91" s="58" t="s">
        <v>1128</v>
      </c>
      <c r="C91" s="62">
        <v>3.6</v>
      </c>
    </row>
    <row r="92" spans="1:3" x14ac:dyDescent="0.25">
      <c r="A92" s="57" t="s">
        <v>1129</v>
      </c>
      <c r="B92" s="58" t="s">
        <v>1130</v>
      </c>
      <c r="C92" s="62">
        <v>0.5</v>
      </c>
    </row>
    <row r="93" spans="1:3" x14ac:dyDescent="0.25">
      <c r="A93" s="47">
        <v>8709</v>
      </c>
      <c r="B93" s="58" t="s">
        <v>1131</v>
      </c>
      <c r="C93" s="62">
        <v>5.4</v>
      </c>
    </row>
    <row r="94" spans="1:3" x14ac:dyDescent="0.25">
      <c r="A94" s="57">
        <v>8710</v>
      </c>
      <c r="B94" s="58" t="s">
        <v>1132</v>
      </c>
      <c r="C94" s="62">
        <v>6.4</v>
      </c>
    </row>
    <row r="95" spans="1:3" x14ac:dyDescent="0.25">
      <c r="A95" s="47">
        <v>8712</v>
      </c>
      <c r="B95" s="58" t="s">
        <v>1133</v>
      </c>
      <c r="C95" s="62">
        <v>2.2999999999999998</v>
      </c>
    </row>
    <row r="96" spans="1:3" x14ac:dyDescent="0.25">
      <c r="A96" s="47">
        <v>8713</v>
      </c>
      <c r="B96" s="48" t="s">
        <v>1134</v>
      </c>
      <c r="C96" s="62">
        <v>9.3000000000000007</v>
      </c>
    </row>
    <row r="97" spans="1:3" x14ac:dyDescent="0.25">
      <c r="A97" s="47">
        <v>8714</v>
      </c>
      <c r="B97" s="58" t="s">
        <v>1135</v>
      </c>
      <c r="C97" s="62">
        <v>1.4</v>
      </c>
    </row>
    <row r="98" spans="1:3" x14ac:dyDescent="0.25">
      <c r="A98" s="47">
        <v>8715</v>
      </c>
      <c r="B98" s="58" t="s">
        <v>1136</v>
      </c>
      <c r="C98" s="62">
        <v>3.2</v>
      </c>
    </row>
    <row r="99" spans="1:3" x14ac:dyDescent="0.25">
      <c r="A99" s="47">
        <v>8716</v>
      </c>
      <c r="B99" s="58" t="s">
        <v>1137</v>
      </c>
      <c r="C99" s="62">
        <v>3.3</v>
      </c>
    </row>
    <row r="100" spans="1:3" x14ac:dyDescent="0.25">
      <c r="A100" s="47">
        <v>8717</v>
      </c>
      <c r="B100" s="58" t="s">
        <v>1138</v>
      </c>
      <c r="C100" s="62">
        <v>15.2</v>
      </c>
    </row>
    <row r="101" spans="1:3" x14ac:dyDescent="0.25">
      <c r="A101" s="57">
        <v>8718</v>
      </c>
      <c r="B101" s="58" t="s">
        <v>1139</v>
      </c>
      <c r="C101" s="64">
        <v>8</v>
      </c>
    </row>
    <row r="102" spans="1:3" x14ac:dyDescent="0.25">
      <c r="A102" s="57">
        <v>8719</v>
      </c>
      <c r="B102" s="58" t="s">
        <v>1140</v>
      </c>
      <c r="C102" s="64">
        <v>14.7</v>
      </c>
    </row>
    <row r="103" spans="1:3" x14ac:dyDescent="0.25">
      <c r="A103" s="57">
        <v>8720</v>
      </c>
      <c r="B103" s="58" t="s">
        <v>1141</v>
      </c>
      <c r="C103" s="64">
        <v>3.6</v>
      </c>
    </row>
    <row r="104" spans="1:3" x14ac:dyDescent="0.25">
      <c r="A104" s="47">
        <v>8721</v>
      </c>
      <c r="B104" s="58" t="s">
        <v>1142</v>
      </c>
      <c r="C104" s="62">
        <v>1.4</v>
      </c>
    </row>
    <row r="105" spans="1:3" x14ac:dyDescent="0.25">
      <c r="A105" s="47">
        <v>8722</v>
      </c>
      <c r="B105" s="58" t="s">
        <v>1143</v>
      </c>
      <c r="C105" s="62">
        <v>1.1000000000000001</v>
      </c>
    </row>
    <row r="106" spans="1:3" x14ac:dyDescent="0.25">
      <c r="A106" s="47">
        <v>8723</v>
      </c>
      <c r="B106" s="58" t="s">
        <v>1144</v>
      </c>
      <c r="C106" s="62">
        <v>4.5</v>
      </c>
    </row>
    <row r="107" spans="1:3" x14ac:dyDescent="0.25">
      <c r="A107" s="47">
        <v>8724</v>
      </c>
      <c r="B107" s="58" t="s">
        <v>1145</v>
      </c>
      <c r="C107" s="62">
        <v>2.8</v>
      </c>
    </row>
    <row r="108" spans="1:3" x14ac:dyDescent="0.25">
      <c r="A108" s="47">
        <v>8725</v>
      </c>
      <c r="B108" s="58" t="s">
        <v>1146</v>
      </c>
      <c r="C108" s="62">
        <v>4.5</v>
      </c>
    </row>
    <row r="109" spans="1:3" x14ac:dyDescent="0.25">
      <c r="A109" s="47">
        <v>8726</v>
      </c>
      <c r="B109" s="58" t="s">
        <v>1147</v>
      </c>
      <c r="C109" s="62">
        <v>4.0999999999999996</v>
      </c>
    </row>
    <row r="110" spans="1:3" x14ac:dyDescent="0.25">
      <c r="A110" s="47">
        <v>8727</v>
      </c>
      <c r="B110" s="58" t="s">
        <v>1373</v>
      </c>
      <c r="C110" s="62">
        <v>3.1</v>
      </c>
    </row>
    <row r="111" spans="1:3" x14ac:dyDescent="0.25">
      <c r="A111" s="47">
        <v>8728</v>
      </c>
      <c r="B111" s="58" t="s">
        <v>1148</v>
      </c>
      <c r="C111" s="62">
        <v>8.6</v>
      </c>
    </row>
    <row r="112" spans="1:3" x14ac:dyDescent="0.25">
      <c r="A112" s="47">
        <v>8729</v>
      </c>
      <c r="B112" s="58" t="s">
        <v>1149</v>
      </c>
      <c r="C112" s="62">
        <v>13.6</v>
      </c>
    </row>
    <row r="113" spans="1:3" x14ac:dyDescent="0.25">
      <c r="A113" s="47">
        <v>8730</v>
      </c>
      <c r="B113" s="58" t="s">
        <v>1150</v>
      </c>
      <c r="C113" s="62">
        <v>1.3</v>
      </c>
    </row>
    <row r="114" spans="1:3" x14ac:dyDescent="0.25">
      <c r="A114" s="47">
        <v>8731</v>
      </c>
      <c r="B114" s="58" t="s">
        <v>1151</v>
      </c>
      <c r="C114" s="62">
        <v>1.3</v>
      </c>
    </row>
    <row r="115" spans="1:3" x14ac:dyDescent="0.25">
      <c r="A115" s="47">
        <v>8732</v>
      </c>
      <c r="B115" s="58" t="s">
        <v>1152</v>
      </c>
      <c r="C115" s="62">
        <v>0.1</v>
      </c>
    </row>
    <row r="116" spans="1:3" x14ac:dyDescent="0.25">
      <c r="A116" s="47">
        <v>8733</v>
      </c>
      <c r="B116" s="58" t="s">
        <v>1153</v>
      </c>
      <c r="C116" s="62">
        <v>7.3</v>
      </c>
    </row>
    <row r="117" spans="1:3" x14ac:dyDescent="0.25">
      <c r="A117" s="47">
        <v>8734</v>
      </c>
      <c r="B117" s="58" t="s">
        <v>1154</v>
      </c>
      <c r="C117" s="62">
        <v>12</v>
      </c>
    </row>
    <row r="118" spans="1:3" x14ac:dyDescent="0.25">
      <c r="A118" s="47">
        <v>8735</v>
      </c>
      <c r="B118" s="58" t="s">
        <v>1155</v>
      </c>
      <c r="C118" s="62">
        <v>4</v>
      </c>
    </row>
    <row r="119" spans="1:3" x14ac:dyDescent="0.25">
      <c r="A119" s="47">
        <v>8736</v>
      </c>
      <c r="B119" s="58" t="s">
        <v>1156</v>
      </c>
      <c r="C119" s="62">
        <v>7.6</v>
      </c>
    </row>
    <row r="120" spans="1:3" x14ac:dyDescent="0.25">
      <c r="A120" s="47">
        <v>8737</v>
      </c>
      <c r="B120" s="58" t="s">
        <v>1259</v>
      </c>
      <c r="C120" s="62">
        <v>5.2</v>
      </c>
    </row>
    <row r="121" spans="1:3" x14ac:dyDescent="0.25">
      <c r="A121" s="47">
        <v>8738</v>
      </c>
      <c r="B121" s="58" t="s">
        <v>1260</v>
      </c>
      <c r="C121" s="62">
        <v>4.2</v>
      </c>
    </row>
    <row r="122" spans="1:3" x14ac:dyDescent="0.25">
      <c r="A122" s="47">
        <v>8739</v>
      </c>
      <c r="B122" s="58" t="s">
        <v>1368</v>
      </c>
      <c r="C122" s="62">
        <v>5.4</v>
      </c>
    </row>
    <row r="123" spans="1:3" x14ac:dyDescent="0.25">
      <c r="A123" s="47">
        <v>8740</v>
      </c>
      <c r="B123" s="58" t="s">
        <v>1369</v>
      </c>
      <c r="C123" s="62">
        <v>8.4</v>
      </c>
    </row>
    <row r="124" spans="1:3" x14ac:dyDescent="0.25">
      <c r="A124" s="47">
        <v>8741</v>
      </c>
      <c r="B124" s="58" t="s">
        <v>1370</v>
      </c>
      <c r="C124" s="62">
        <v>7.3</v>
      </c>
    </row>
    <row r="125" spans="1:3" x14ac:dyDescent="0.25">
      <c r="A125" s="47">
        <v>8742</v>
      </c>
      <c r="B125" s="58" t="s">
        <v>1371</v>
      </c>
      <c r="C125" s="62">
        <v>8</v>
      </c>
    </row>
    <row r="126" spans="1:3" x14ac:dyDescent="0.25">
      <c r="A126" s="47">
        <v>8743</v>
      </c>
      <c r="B126" s="58" t="s">
        <v>1372</v>
      </c>
      <c r="C126" s="62">
        <v>6</v>
      </c>
    </row>
    <row r="127" spans="1:3" x14ac:dyDescent="0.25">
      <c r="A127" s="47"/>
      <c r="B127" s="58"/>
      <c r="C127" s="62"/>
    </row>
    <row r="128" spans="1:3" x14ac:dyDescent="0.25">
      <c r="A128" s="50">
        <v>8854</v>
      </c>
      <c r="B128" s="58" t="s">
        <v>1157</v>
      </c>
      <c r="C128" s="62">
        <v>0.9</v>
      </c>
    </row>
    <row r="129" spans="1:3" x14ac:dyDescent="0.25">
      <c r="A129" s="50">
        <v>8855</v>
      </c>
      <c r="B129" s="58" t="s">
        <v>1158</v>
      </c>
      <c r="C129" s="62">
        <v>1.2</v>
      </c>
    </row>
    <row r="130" spans="1:3" x14ac:dyDescent="0.25">
      <c r="A130" s="50">
        <v>8887</v>
      </c>
      <c r="B130" s="58" t="s">
        <v>1159</v>
      </c>
      <c r="C130" s="62">
        <v>1.7</v>
      </c>
    </row>
    <row r="131" spans="1:3" x14ac:dyDescent="0.25">
      <c r="A131" s="50">
        <v>8888</v>
      </c>
      <c r="B131" s="58" t="s">
        <v>1160</v>
      </c>
      <c r="C131" s="62">
        <v>1.4</v>
      </c>
    </row>
    <row r="132" spans="1:3" x14ac:dyDescent="0.25">
      <c r="A132" s="50">
        <v>8895</v>
      </c>
      <c r="B132" s="58" t="s">
        <v>1161</v>
      </c>
      <c r="C132" s="62">
        <v>5.2</v>
      </c>
    </row>
    <row r="133" spans="1:3" x14ac:dyDescent="0.25">
      <c r="A133" s="50">
        <v>8921</v>
      </c>
      <c r="B133" s="58" t="s">
        <v>1162</v>
      </c>
      <c r="C133" s="62">
        <v>4.3</v>
      </c>
    </row>
    <row r="134" spans="1:3" x14ac:dyDescent="0.25">
      <c r="A134" s="50">
        <v>8922</v>
      </c>
      <c r="B134" s="58" t="s">
        <v>1163</v>
      </c>
      <c r="C134" s="62">
        <v>6</v>
      </c>
    </row>
    <row r="135" spans="1:3" x14ac:dyDescent="0.25">
      <c r="A135" s="50">
        <v>8938</v>
      </c>
      <c r="B135" s="58" t="s">
        <v>980</v>
      </c>
      <c r="C135" s="62">
        <v>1.1000000000000001</v>
      </c>
    </row>
    <row r="136" spans="1:3" x14ac:dyDescent="0.25">
      <c r="A136" s="50">
        <v>8939</v>
      </c>
      <c r="B136" s="58" t="s">
        <v>1164</v>
      </c>
      <c r="C136" s="62">
        <v>7</v>
      </c>
    </row>
    <row r="137" spans="1:3" x14ac:dyDescent="0.25">
      <c r="A137" s="47">
        <v>8946</v>
      </c>
      <c r="B137" s="58" t="s">
        <v>1366</v>
      </c>
      <c r="C137" s="62">
        <v>1</v>
      </c>
    </row>
    <row r="138" spans="1:3" ht="15.75" thickBot="1" x14ac:dyDescent="0.3">
      <c r="B138" s="87" t="s">
        <v>40</v>
      </c>
      <c r="C138" s="88">
        <f>SUM(C84:C137)</f>
        <v>268.60000000000002</v>
      </c>
    </row>
    <row r="139" spans="1:3" ht="15.75" thickBot="1" x14ac:dyDescent="0.3"/>
    <row r="140" spans="1:3" ht="15.75" thickBot="1" x14ac:dyDescent="0.3">
      <c r="A140" s="362" t="s">
        <v>252</v>
      </c>
      <c r="B140" s="363"/>
      <c r="C140" s="364"/>
    </row>
    <row r="141" spans="1:3" ht="31.5" customHeight="1" thickBot="1" x14ac:dyDescent="0.3">
      <c r="A141" s="4" t="s">
        <v>0</v>
      </c>
      <c r="B141" s="5" t="s">
        <v>1</v>
      </c>
      <c r="C141" s="201" t="s">
        <v>2</v>
      </c>
    </row>
    <row r="142" spans="1:3" x14ac:dyDescent="0.25">
      <c r="A142" s="44" t="s">
        <v>1165</v>
      </c>
      <c r="B142" s="45" t="s">
        <v>1166</v>
      </c>
      <c r="C142" s="61">
        <v>1.6</v>
      </c>
    </row>
    <row r="143" spans="1:3" x14ac:dyDescent="0.25">
      <c r="A143" s="57" t="s">
        <v>1167</v>
      </c>
      <c r="B143" s="48" t="s">
        <v>1168</v>
      </c>
      <c r="C143" s="64">
        <v>4.0999999999999996</v>
      </c>
    </row>
    <row r="144" spans="1:3" x14ac:dyDescent="0.25">
      <c r="A144" s="47" t="s">
        <v>1169</v>
      </c>
      <c r="B144" s="48" t="s">
        <v>1170</v>
      </c>
      <c r="C144" s="64">
        <v>2.8</v>
      </c>
    </row>
    <row r="145" spans="1:3" ht="15.75" thickBot="1" x14ac:dyDescent="0.3">
      <c r="A145" s="248" t="s">
        <v>1374</v>
      </c>
      <c r="B145" s="355" t="s">
        <v>1375</v>
      </c>
      <c r="C145" s="310">
        <v>20.3</v>
      </c>
    </row>
    <row r="146" spans="1:3" ht="15.75" thickBot="1" x14ac:dyDescent="0.3">
      <c r="B146" s="87" t="s">
        <v>40</v>
      </c>
      <c r="C146" s="88">
        <f>SUM(C142:C145)</f>
        <v>28.8</v>
      </c>
    </row>
  </sheetData>
  <mergeCells count="5">
    <mergeCell ref="A140:C140"/>
    <mergeCell ref="A1:C1"/>
    <mergeCell ref="A13:C13"/>
    <mergeCell ref="A48:C48"/>
    <mergeCell ref="A82:C82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BA</vt:lpstr>
      <vt:lpstr>TT</vt:lpstr>
      <vt:lpstr>TN</vt:lpstr>
      <vt:lpstr>NR</vt:lpstr>
      <vt:lpstr>ZA</vt:lpstr>
      <vt:lpstr>BB</vt:lpstr>
      <vt:lpstr>PO</vt:lpstr>
      <vt:lpstr>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2024-09-26T16:42:14Z</dcterms:modified>
</cp:coreProperties>
</file>